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" windowWidth="21840" windowHeight="12855" firstSheet="1" activeTab="1"/>
  </bookViews>
  <sheets>
    <sheet name="Cognos_Office_Connection_Cache" sheetId="1" state="veryHidden" r:id="rId1"/>
    <sheet name="стр.1_10" sheetId="2" r:id="rId2"/>
    <sheet name="14-16" sheetId="3" r:id="rId3"/>
  </sheets>
  <externalReferences>
    <externalReference r:id="rId6"/>
    <externalReference r:id="rId7"/>
    <externalReference r:id="rId8"/>
  </externalReferences>
  <definedNames>
    <definedName name="ID" localSheetId="0" hidden="1">"514b13f8-df17-4ebe-9968-983eeb572a94"</definedName>
    <definedName name="ID" localSheetId="1" hidden="1">"e7cd9b29-4255-45f9-8c82-3ea90546d6b5"</definedName>
    <definedName name="TABLE" localSheetId="1">'стр.1_10'!$A$5:$E$41</definedName>
    <definedName name="_xlnm.Print_Titles" localSheetId="1">'стр.1_10'!$5:$5</definedName>
    <definedName name="_xlnm.Print_Area" localSheetId="1">'стр.1_10'!$A$1:$F$108</definedName>
  </definedNames>
  <calcPr calcMode="autoNoTable" fullCalcOnLoad="1"/>
</workbook>
</file>

<file path=xl/comments3.xml><?xml version="1.0" encoding="utf-8"?>
<comments xmlns="http://schemas.openxmlformats.org/spreadsheetml/2006/main">
  <authors>
    <author>TatarkovaOS</author>
  </authors>
  <commentList>
    <comment ref="A8" authorId="0">
      <text>
        <r>
          <rPr>
            <b/>
            <sz val="8"/>
            <rFont val="Tahoma"/>
            <family val="2"/>
          </rPr>
          <t>TatarkovaOS:</t>
        </r>
        <r>
          <rPr>
            <sz val="8"/>
            <rFont val="Tahoma"/>
            <family val="2"/>
          </rPr>
          <t xml:space="preserve">
КГМК</t>
        </r>
      </text>
    </comment>
  </commentList>
</comments>
</file>

<file path=xl/sharedStrings.xml><?xml version="1.0" encoding="utf-8"?>
<sst xmlns="http://schemas.openxmlformats.org/spreadsheetml/2006/main" count="362" uniqueCount="147">
  <si>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</si>
  <si>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</si>
  <si>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</si>
  <si>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</si>
  <si>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</si>
  <si>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</si>
  <si>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</si>
  <si>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</si>
  <si>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</si>
  <si>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</si>
  <si>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</si>
  <si>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</si>
  <si>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</si>
  <si>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</si>
  <si>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</si>
  <si>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</si>
  <si>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</si>
  <si>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</si>
  <si>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</si>
  <si>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</si>
  <si>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</si>
  <si>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</si>
  <si>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</si>
  <si>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</si>
  <si>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</si>
  <si>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</si>
  <si>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</si>
  <si>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</si>
  <si>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</si>
  <si>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</si>
  <si>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</si>
  <si>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</si>
  <si>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</si>
  <si>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</si>
  <si>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</si>
  <si>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</si>
  <si>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</si>
  <si>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</si>
  <si>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</si>
  <si>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</si>
  <si>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</si>
  <si>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</si>
  <si>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</si>
  <si>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</si>
  <si>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</si>
  <si>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</si>
  <si>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</si>
  <si>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</si>
  <si>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</si>
  <si>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</si>
  <si>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</si>
  <si>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</si>
  <si>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</si>
  <si>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</si>
  <si>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</si>
  <si>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</si>
  <si>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</si>
  <si>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</si>
  <si>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</si>
  <si>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</si>
  <si>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</si>
  <si>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</si>
  <si>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</si>
  <si>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</si>
  <si>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</si>
  <si>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</si>
  <si>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</si>
  <si>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</si>
  <si>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</si>
  <si>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</si>
  <si>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</si>
  <si>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</si>
  <si>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</si>
  <si>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</si>
  <si>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</si>
  <si>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</si>
  <si>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</si>
  <si>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</si>
  <si>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</si>
  <si>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</si>
  <si>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</si>
  <si>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</si>
  <si>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</si>
  <si>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</si>
  <si>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</si>
  <si>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</si>
  <si>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</si>
  <si>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</si>
  <si>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</si>
  <si>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</si>
  <si>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</si>
  <si>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</si>
  <si>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</si>
  <si>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</si>
  <si>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</si>
  <si>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</si>
  <si>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</si>
  <si>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</si>
  <si>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</si>
  <si>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Объемы потребления ООО "Арктик-энерго"</t>
  </si>
  <si>
    <t>Подгруппы категории потребителей "прочие"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</si>
  <si>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</si>
  <si>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</si>
  <si>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</si>
  <si>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</si>
  <si>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</si>
  <si>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</si>
  <si>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1 полугодие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</si>
  <si>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</si>
  <si>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</si>
  <si>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</si>
  <si>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</si>
  <si>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</si>
  <si>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</si>
  <si>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>2 полугодие</t>
  </si>
  <si>
    <t>год (факт)</t>
  </si>
  <si>
    <t>до 150 кВт</t>
  </si>
  <si>
    <t>более 10 МВт</t>
  </si>
  <si>
    <t>Итого прочие</t>
  </si>
  <si>
    <t>Население</t>
  </si>
  <si>
    <t>Потери</t>
  </si>
  <si>
    <t>ВСЕГО ПО</t>
  </si>
  <si>
    <t>январь (план)</t>
  </si>
  <si>
    <t>февраль (план)</t>
  </si>
  <si>
    <t>март (план)</t>
  </si>
  <si>
    <t>апрель (план)</t>
  </si>
  <si>
    <t>май (план)</t>
  </si>
  <si>
    <t>июнь (план)</t>
  </si>
  <si>
    <t>июль (план)</t>
  </si>
  <si>
    <t>август (план)</t>
  </si>
  <si>
    <t>сентябрь (план)</t>
  </si>
  <si>
    <t>октябрь (план)</t>
  </si>
  <si>
    <t>ноябрь (план)</t>
  </si>
  <si>
    <t>декабрь (план)</t>
  </si>
  <si>
    <t>год (план)</t>
  </si>
  <si>
    <t>ВСЕГО  ПО</t>
  </si>
  <si>
    <t>Объём потребления мощности  на 2015 год по категории потребителей, МВт</t>
  </si>
  <si>
    <t>Начальник службы реализации электроэнергии   ____________________________        Е.И. Курченков</t>
  </si>
  <si>
    <t xml:space="preserve">Объём потребления электрической энергии  за 2014 год ФАКТ, млн. кВт.ч  </t>
  </si>
  <si>
    <t xml:space="preserve">Объём потребления электрической энергии за 2015 год по категории потребителей, млн. кВт.ч  </t>
  </si>
  <si>
    <t xml:space="preserve">Объём потребления электрической энергии  на 2016 год по категории потребителей, млн. кВт.ч  </t>
  </si>
  <si>
    <t>Объём потребления мощности  на 2016 год по категории потребителей, МВт</t>
  </si>
  <si>
    <t>Исполнитель</t>
  </si>
  <si>
    <t>Нистратов А.П.</t>
  </si>
  <si>
    <t>Курченков Е.И.</t>
  </si>
  <si>
    <t>Генеральный директор</t>
  </si>
  <si>
    <t>Каменкова О.А.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</si>
</sst>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"/>
    <numFmt numFmtId="167" formatCode="0.000"/>
    <numFmt numFmtId="168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0" borderId="1">
      <alignment horizontal="right" vertical="center"/>
      <protection/>
    </xf>
    <xf numFmtId="0" fontId="0" fillId="8" borderId="1">
      <alignment horizontal="center" vertical="center"/>
      <protection/>
    </xf>
    <xf numFmtId="0" fontId="25" fillId="0" borderId="1">
      <alignment horizontal="right" vertical="center"/>
      <protection/>
    </xf>
    <xf numFmtId="0" fontId="0" fillId="8" borderId="1">
      <alignment horizontal="left" vertical="center"/>
      <protection/>
    </xf>
    <xf numFmtId="0" fontId="0" fillId="8" borderId="1">
      <alignment horizontal="center" vertical="center"/>
      <protection/>
    </xf>
    <xf numFmtId="0" fontId="24" fillId="8" borderId="1">
      <alignment horizontal="center" vertical="center"/>
      <protection/>
    </xf>
    <xf numFmtId="0" fontId="25" fillId="7" borderId="1">
      <alignment/>
      <protection/>
    </xf>
    <xf numFmtId="0" fontId="0" fillId="0" borderId="1">
      <alignment horizontal="left" vertical="top"/>
      <protection/>
    </xf>
    <xf numFmtId="0" fontId="0" fillId="16" borderId="1">
      <alignment/>
      <protection/>
    </xf>
    <xf numFmtId="0" fontId="0" fillId="0" borderId="1">
      <alignment horizontal="left" vertical="center"/>
      <protection/>
    </xf>
    <xf numFmtId="0" fontId="25" fillId="17" borderId="1">
      <alignment/>
      <protection/>
    </xf>
    <xf numFmtId="0" fontId="25" fillId="0" borderId="1">
      <alignment horizontal="right" vertical="center"/>
      <protection/>
    </xf>
    <xf numFmtId="0" fontId="25" fillId="18" borderId="1">
      <alignment horizontal="right" vertical="center"/>
      <protection/>
    </xf>
    <xf numFmtId="0" fontId="25" fillId="0" borderId="1">
      <alignment horizontal="center" vertical="center"/>
      <protection/>
    </xf>
    <xf numFmtId="0" fontId="24" fillId="19" borderId="1">
      <alignment/>
      <protection/>
    </xf>
    <xf numFmtId="0" fontId="24" fillId="20" borderId="1">
      <alignment/>
      <protection/>
    </xf>
    <xf numFmtId="0" fontId="24" fillId="0" borderId="1">
      <alignment horizontal="center" vertical="center" wrapText="1"/>
      <protection/>
    </xf>
    <xf numFmtId="0" fontId="26" fillId="8" borderId="1">
      <alignment horizontal="left" vertical="center" indent="1"/>
      <protection/>
    </xf>
    <xf numFmtId="0" fontId="37" fillId="0" borderId="1">
      <alignment/>
      <protection/>
    </xf>
    <xf numFmtId="0" fontId="0" fillId="8" borderId="1">
      <alignment horizontal="left" vertical="center"/>
      <protection/>
    </xf>
    <xf numFmtId="0" fontId="24" fillId="8" borderId="1">
      <alignment horizontal="center" vertical="center"/>
      <protection/>
    </xf>
    <xf numFmtId="0" fontId="23" fillId="19" borderId="1">
      <alignment horizontal="center" vertical="center"/>
      <protection/>
    </xf>
    <xf numFmtId="0" fontId="23" fillId="20" borderId="1">
      <alignment horizontal="center" vertical="center"/>
      <protection/>
    </xf>
    <xf numFmtId="0" fontId="23" fillId="19" borderId="1">
      <alignment horizontal="left" vertical="center"/>
      <protection/>
    </xf>
    <xf numFmtId="0" fontId="23" fillId="20" borderId="1">
      <alignment horizontal="left" vertical="center"/>
      <protection/>
    </xf>
    <xf numFmtId="0" fontId="38" fillId="0" borderId="1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2" applyNumberFormat="0" applyAlignment="0" applyProtection="0"/>
    <xf numFmtId="0" fontId="8" fillId="19" borderId="3" applyNumberFormat="0" applyAlignment="0" applyProtection="0"/>
    <xf numFmtId="0" fontId="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5" borderId="8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" xfId="80" applyFont="1" applyBorder="1" applyAlignment="1">
      <alignment horizontal="center" vertical="top" wrapText="1"/>
      <protection/>
    </xf>
    <xf numFmtId="0" fontId="22" fillId="0" borderId="1" xfId="80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78" applyFont="1" applyFill="1">
      <alignment/>
      <protection/>
    </xf>
    <xf numFmtId="0" fontId="2" fillId="0" borderId="0" xfId="78" applyFont="1" applyFill="1" applyAlignment="1">
      <alignment/>
      <protection/>
    </xf>
    <xf numFmtId="0" fontId="28" fillId="0" borderId="0" xfId="79" applyFont="1" applyFill="1">
      <alignment/>
      <protection/>
    </xf>
    <xf numFmtId="0" fontId="29" fillId="0" borderId="1" xfId="78" applyFont="1" applyFill="1" applyBorder="1" applyAlignment="1">
      <alignment horizontal="center" vertical="center" wrapText="1"/>
      <protection/>
    </xf>
    <xf numFmtId="0" fontId="29" fillId="0" borderId="11" xfId="78" applyFont="1" applyFill="1" applyBorder="1" applyAlignment="1">
      <alignment horizontal="center" vertical="center" wrapText="1"/>
      <protection/>
    </xf>
    <xf numFmtId="0" fontId="30" fillId="0" borderId="0" xfId="78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horizontal="right"/>
      <protection/>
    </xf>
    <xf numFmtId="4" fontId="1" fillId="0" borderId="1" xfId="78" applyNumberFormat="1" applyFont="1" applyFill="1" applyBorder="1">
      <alignment/>
      <protection/>
    </xf>
    <xf numFmtId="4" fontId="1" fillId="0" borderId="11" xfId="78" applyNumberFormat="1" applyFont="1" applyFill="1" applyBorder="1">
      <alignment/>
      <protection/>
    </xf>
    <xf numFmtId="164" fontId="1" fillId="0" borderId="0" xfId="85" applyNumberFormat="1" applyFont="1" applyFill="1" applyBorder="1" applyAlignment="1">
      <alignment/>
    </xf>
    <xf numFmtId="2" fontId="2" fillId="0" borderId="0" xfId="78" applyNumberFormat="1" applyFont="1" applyFill="1">
      <alignment/>
      <protection/>
    </xf>
    <xf numFmtId="164" fontId="28" fillId="0" borderId="0" xfId="85" applyNumberFormat="1" applyFont="1" applyFill="1" applyAlignment="1">
      <alignment/>
    </xf>
    <xf numFmtId="164" fontId="2" fillId="0" borderId="0" xfId="78" applyNumberFormat="1" applyFont="1" applyFill="1">
      <alignment/>
      <protection/>
    </xf>
    <xf numFmtId="0" fontId="1" fillId="0" borderId="13" xfId="78" applyFont="1" applyFill="1" applyBorder="1" applyAlignment="1">
      <alignment horizontal="right"/>
      <protection/>
    </xf>
    <xf numFmtId="4" fontId="1" fillId="0" borderId="14" xfId="78" applyNumberFormat="1" applyFont="1" applyFill="1" applyBorder="1">
      <alignment/>
      <protection/>
    </xf>
    <xf numFmtId="4" fontId="1" fillId="0" borderId="15" xfId="78" applyNumberFormat="1" applyFont="1" applyFill="1" applyBorder="1">
      <alignment/>
      <protection/>
    </xf>
    <xf numFmtId="0" fontId="1" fillId="0" borderId="0" xfId="78" applyFont="1" applyFill="1" applyBorder="1" applyAlignment="1">
      <alignment horizontal="right"/>
      <protection/>
    </xf>
    <xf numFmtId="4" fontId="1" fillId="0" borderId="0" xfId="78" applyNumberFormat="1" applyFont="1" applyFill="1" applyBorder="1">
      <alignment/>
      <protection/>
    </xf>
    <xf numFmtId="9" fontId="2" fillId="0" borderId="0" xfId="78" applyNumberFormat="1" applyFont="1" applyFill="1">
      <alignment/>
      <protection/>
    </xf>
    <xf numFmtId="165" fontId="2" fillId="0" borderId="0" xfId="78" applyNumberFormat="1" applyFont="1" applyFill="1">
      <alignment/>
      <protection/>
    </xf>
    <xf numFmtId="4" fontId="1" fillId="0" borderId="16" xfId="78" applyNumberFormat="1" applyFont="1" applyFill="1" applyBorder="1">
      <alignment/>
      <protection/>
    </xf>
    <xf numFmtId="43" fontId="2" fillId="0" borderId="0" xfId="88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2" fillId="0" borderId="0" xfId="78" applyNumberFormat="1" applyFont="1">
      <alignment/>
      <protection/>
    </xf>
    <xf numFmtId="0" fontId="2" fillId="0" borderId="0" xfId="78" applyFont="1">
      <alignment/>
      <protection/>
    </xf>
    <xf numFmtId="0" fontId="28" fillId="0" borderId="0" xfId="79" applyFont="1">
      <alignment/>
      <protection/>
    </xf>
    <xf numFmtId="9" fontId="2" fillId="0" borderId="0" xfId="78" applyNumberFormat="1" applyFont="1">
      <alignment/>
      <protection/>
    </xf>
    <xf numFmtId="165" fontId="2" fillId="0" borderId="0" xfId="78" applyNumberFormat="1" applyFont="1">
      <alignment/>
      <protection/>
    </xf>
    <xf numFmtId="0" fontId="32" fillId="0" borderId="0" xfId="79" applyFont="1">
      <alignment/>
      <protection/>
    </xf>
    <xf numFmtId="166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2" fillId="28" borderId="1" xfId="80" applyFont="1" applyFill="1" applyBorder="1" applyAlignment="1">
      <alignment horizontal="center" vertical="top" wrapText="1"/>
      <protection/>
    </xf>
    <xf numFmtId="0" fontId="22" fillId="28" borderId="1" xfId="80" applyFont="1" applyFill="1" applyBorder="1" applyAlignment="1">
      <alignment horizontal="left" vertical="top" wrapText="1"/>
      <protection/>
    </xf>
    <xf numFmtId="0" fontId="1" fillId="28" borderId="1" xfId="0" applyFont="1" applyFill="1" applyBorder="1" applyAlignment="1">
      <alignment horizontal="center" vertical="top"/>
    </xf>
    <xf numFmtId="0" fontId="22" fillId="29" borderId="1" xfId="80" applyFont="1" applyFill="1" applyBorder="1" applyAlignment="1">
      <alignment horizontal="center" vertical="top" wrapText="1"/>
      <protection/>
    </xf>
    <xf numFmtId="0" fontId="22" fillId="29" borderId="1" xfId="80" applyFont="1" applyFill="1" applyBorder="1" applyAlignment="1">
      <alignment horizontal="left" vertical="top" wrapText="1"/>
      <protection/>
    </xf>
    <xf numFmtId="0" fontId="1" fillId="29" borderId="1" xfId="0" applyFont="1" applyFill="1" applyBorder="1" applyAlignment="1">
      <alignment horizontal="center" vertical="top"/>
    </xf>
    <xf numFmtId="166" fontId="1" fillId="29" borderId="1" xfId="0" applyNumberFormat="1" applyFont="1" applyFill="1" applyBorder="1" applyAlignment="1">
      <alignment horizontal="center" vertical="top"/>
    </xf>
    <xf numFmtId="0" fontId="1" fillId="0" borderId="1" xfId="78" applyFont="1" applyFill="1" applyBorder="1" applyAlignment="1">
      <alignment horizontal="left"/>
      <protection/>
    </xf>
    <xf numFmtId="0" fontId="1" fillId="0" borderId="1" xfId="80" applyFont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" fontId="1" fillId="29" borderId="1" xfId="0" applyNumberFormat="1" applyFont="1" applyFill="1" applyBorder="1" applyAlignment="1">
      <alignment horizontal="center" vertical="top"/>
    </xf>
    <xf numFmtId="168" fontId="1" fillId="29" borderId="1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9" fillId="0" borderId="20" xfId="78" applyFont="1" applyFill="1" applyBorder="1" applyAlignment="1">
      <alignment horizontal="center" vertical="center" wrapText="1"/>
      <protection/>
    </xf>
    <xf numFmtId="0" fontId="29" fillId="0" borderId="12" xfId="78" applyFont="1" applyFill="1" applyBorder="1" applyAlignment="1">
      <alignment horizontal="center" vertical="center" wrapText="1"/>
      <protection/>
    </xf>
    <xf numFmtId="0" fontId="29" fillId="0" borderId="21" xfId="78" applyFont="1" applyFill="1" applyBorder="1" applyAlignment="1">
      <alignment horizontal="center" vertical="center"/>
      <protection/>
    </xf>
    <xf numFmtId="0" fontId="29" fillId="0" borderId="22" xfId="78" applyFont="1" applyFill="1" applyBorder="1" applyAlignment="1">
      <alignment horizontal="center" vertical="center"/>
      <protection/>
    </xf>
    <xf numFmtId="0" fontId="29" fillId="0" borderId="1" xfId="78" applyFont="1" applyFill="1" applyBorder="1" applyAlignment="1">
      <alignment horizontal="center" vertical="center" wrapText="1"/>
      <protection/>
    </xf>
    <xf numFmtId="0" fontId="29" fillId="0" borderId="1" xfId="78" applyFont="1" applyFill="1" applyBorder="1" applyAlignment="1">
      <alignment horizontal="center" vertical="center"/>
      <protection/>
    </xf>
    <xf numFmtId="0" fontId="31" fillId="0" borderId="0" xfId="78" applyFont="1" applyBorder="1" applyAlignment="1">
      <alignment horizontal="center"/>
      <protection/>
    </xf>
    <xf numFmtId="0" fontId="27" fillId="0" borderId="0" xfId="79" applyFont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0" xfId="78"/>
    <cellStyle name="Обычный_Лист1" xfId="79"/>
    <cellStyle name="Обычный_стр.1_5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6\&#1088;&#1072;&#1089;&#1095;&#1077;&#1090;&#1099;%20&#1040;&#1055;&#1056;&#1045;&#1051;&#1068;\&#1040;&#1088;&#1082;&#1090;&#1080;&#1082;-&#1101;&#1085;&#1077;&#1088;&#1075;&#1086;-2016-&#1089;&#1073;&#1099;&#1090;-&#1053;&#1042;&#1042;%20&#1054;&#1041;&#1065;&#1048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LIPBRD\PEU\&#1040;&#1085;&#1072;&#1083;&#1080;&#1090;%20&#1092;&#1086;&#1088;&#1084;&#1099;\&#1054;&#1040;&#1054;%20&#1040;&#1056;&#1050;&#1058;&#1048;&#1050;-&#1069;&#1053;&#1045;&#1056;&#1043;&#1054;\2014\4%20&#1082;&#1074;&#1072;&#1088;&#1090;&#1072;&#1083;\&#1055;&#1041;&#1059;_2014_&#1092;&#1072;&#1082;&#1090;_4_&#1082;&#1074;_&#1040;&#10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5\&#1088;&#1072;&#1089;&#1095;&#1077;&#1090;&#1099;%20&#1059;&#1058;&#1056;%20&#1082;&#1086;&#1088;&#1088;\&#1040;&#1069;%202015%20&#1089;&#1073;&#1099;&#1090;%20&#1050;&#1086;&#1088;&#1088;.%20&#1059;&#1058;&#1056;%2022.1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свод"/>
      <sheetName val="СБЫТ.НАДБАВКИ"/>
      <sheetName val="2.1"/>
      <sheetName val="2.2"/>
      <sheetName val="2.3"/>
      <sheetName val="2.4"/>
      <sheetName val="2.5"/>
      <sheetName val="2.6"/>
      <sheetName val="2.7"/>
      <sheetName val="2.8"/>
      <sheetName val="СВодная"/>
      <sheetName val="расш прочих(табл 3)"/>
      <sheetName val="аренда"/>
      <sheetName val="3.1"/>
      <sheetName val="3.2"/>
      <sheetName val="3.3"/>
      <sheetName val="3.4"/>
      <sheetName val="3.5"/>
      <sheetName val="объемы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цены"/>
      <sheetName val="Cognos_Office_Connection_Cache"/>
    </sheetNames>
    <sheetDataSet>
      <sheetData sheetId="3">
        <row r="11">
          <cell r="AN11">
            <v>79652.74267371552</v>
          </cell>
          <cell r="AQ11">
            <v>129339.94210283062</v>
          </cell>
        </row>
      </sheetData>
      <sheetData sheetId="4">
        <row r="22">
          <cell r="AK22">
            <v>64434.882214989004</v>
          </cell>
          <cell r="AN22">
            <v>76989.16318716967</v>
          </cell>
        </row>
      </sheetData>
      <sheetData sheetId="7">
        <row r="17">
          <cell r="AJ17">
            <v>34031</v>
          </cell>
          <cell r="AM17">
            <v>68419.40476504792</v>
          </cell>
        </row>
      </sheetData>
      <sheetData sheetId="10">
        <row r="14">
          <cell r="AJ14">
            <v>606</v>
          </cell>
          <cell r="AM14">
            <v>750.0187094400002</v>
          </cell>
        </row>
        <row r="17">
          <cell r="AM17">
            <v>900.0224513280002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ПБУ"/>
      <sheetName val="ПиУ"/>
      <sheetName val="прочие"/>
      <sheetName val="ПБУ для поясн."/>
      <sheetName val="СА ПБУ"/>
      <sheetName val="ПБУ анализ"/>
    </sheetNames>
    <sheetDataSet>
      <sheetData sheetId="1">
        <row r="11">
          <cell r="BG11">
            <v>4809.7660000000005</v>
          </cell>
        </row>
        <row r="319">
          <cell r="BG319">
            <v>-25.92799999999953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свод"/>
      <sheetName val="СБЫТ.НАДБАВКИ"/>
      <sheetName val="2.1"/>
      <sheetName val="2.2"/>
      <sheetName val="2.3"/>
      <sheetName val="2.4"/>
      <sheetName val="2.5"/>
      <sheetName val="2.6"/>
      <sheetName val="2.7"/>
      <sheetName val="2.8"/>
      <sheetName val="СВодная"/>
      <sheetName val="расш прочих(табл 3)"/>
      <sheetName val="аренда"/>
      <sheetName val="3.1"/>
      <sheetName val="3.2"/>
      <sheetName val="3.3"/>
      <sheetName val="3.4"/>
      <sheetName val="3.5"/>
      <sheetName val="объемы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цены"/>
    </sheetNames>
    <sheetDataSet>
      <sheetData sheetId="3">
        <row r="11">
          <cell r="AO11">
            <v>51337.16801798902</v>
          </cell>
        </row>
      </sheetData>
      <sheetData sheetId="4">
        <row r="8">
          <cell r="AL8">
            <v>36</v>
          </cell>
        </row>
        <row r="22">
          <cell r="AL22">
            <v>70069.47732454867</v>
          </cell>
        </row>
      </sheetData>
      <sheetData sheetId="7">
        <row r="17">
          <cell r="AK17">
            <v>728.73</v>
          </cell>
        </row>
      </sheetData>
      <sheetData sheetId="10">
        <row r="14">
          <cell r="AK14">
            <v>684.3236400000001</v>
          </cell>
        </row>
        <row r="17">
          <cell r="AK17">
            <v>821.1883680000001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SheetLayoutView="100" zoomScalePageLayoutView="0" workbookViewId="0" topLeftCell="A97">
      <selection activeCell="A108" sqref="A108:D108"/>
    </sheetView>
  </sheetViews>
  <sheetFormatPr defaultColWidth="9.00390625" defaultRowHeight="12.75"/>
  <cols>
    <col min="1" max="1" width="9.75390625" style="1" customWidth="1"/>
    <col min="2" max="2" width="54.625" style="1" customWidth="1"/>
    <col min="3" max="3" width="12.25390625" style="1" customWidth="1"/>
    <col min="4" max="4" width="27.625" style="1" customWidth="1"/>
    <col min="5" max="5" width="24.125" style="1" customWidth="1"/>
    <col min="6" max="6" width="25.375" style="1" customWidth="1"/>
    <col min="7" max="7" width="9.125" style="1" customWidth="1"/>
    <col min="8" max="16384" width="9.125" style="1" customWidth="1"/>
  </cols>
  <sheetData>
    <row r="1" ht="54" customHeight="1">
      <c r="F1" s="3" t="s">
        <v>27</v>
      </c>
    </row>
    <row r="2" spans="1:6" ht="16.5" customHeight="1">
      <c r="A2" s="64" t="s">
        <v>28</v>
      </c>
      <c r="B2" s="64"/>
      <c r="C2" s="64"/>
      <c r="D2" s="64"/>
      <c r="E2" s="64"/>
      <c r="F2" s="64"/>
    </row>
    <row r="4" spans="4:6" ht="15.75">
      <c r="D4" s="11">
        <v>2014</v>
      </c>
      <c r="E4" s="11">
        <v>2015</v>
      </c>
      <c r="F4" s="11">
        <v>2016</v>
      </c>
    </row>
    <row r="5" spans="1:6" s="2" customFormat="1" ht="47.25">
      <c r="A5" s="46" t="s">
        <v>23</v>
      </c>
      <c r="B5" s="46" t="s">
        <v>0</v>
      </c>
      <c r="C5" s="46" t="s">
        <v>1</v>
      </c>
      <c r="D5" s="46" t="s">
        <v>25</v>
      </c>
      <c r="E5" s="46" t="s">
        <v>29</v>
      </c>
      <c r="F5" s="46" t="s">
        <v>24</v>
      </c>
    </row>
    <row r="6" spans="1:6" s="4" customFormat="1" ht="31.5">
      <c r="A6" s="8" t="s">
        <v>2</v>
      </c>
      <c r="B6" s="9" t="s">
        <v>30</v>
      </c>
      <c r="C6" s="55" t="s">
        <v>14</v>
      </c>
      <c r="D6" s="45">
        <f>'14-16'!P12*1000</f>
        <v>2570660</v>
      </c>
      <c r="E6" s="45">
        <f>'14-16'!P23*1000</f>
        <v>2543259.4</v>
      </c>
      <c r="F6" s="45">
        <f>'14-16'!P34*1000</f>
        <v>2709220.0000000005</v>
      </c>
    </row>
    <row r="7" spans="1:6" s="4" customFormat="1" ht="15.75">
      <c r="A7" s="8"/>
      <c r="B7" s="9" t="s">
        <v>26</v>
      </c>
      <c r="C7" s="8"/>
      <c r="D7" s="45"/>
      <c r="E7" s="45"/>
      <c r="F7" s="57"/>
    </row>
    <row r="8" spans="1:6" s="4" customFormat="1" ht="31.5">
      <c r="A8" s="8" t="s">
        <v>3</v>
      </c>
      <c r="B8" s="9" t="s">
        <v>31</v>
      </c>
      <c r="C8" s="8" t="s">
        <v>14</v>
      </c>
      <c r="D8" s="45">
        <f>'14-16'!P10*1000</f>
        <v>54470</v>
      </c>
      <c r="E8" s="45">
        <f>'14-16'!P21*1000</f>
        <v>54900</v>
      </c>
      <c r="F8" s="45">
        <f>'14-16'!P32*1000</f>
        <v>54430</v>
      </c>
    </row>
    <row r="9" spans="1:6" s="4" customFormat="1" ht="15.75">
      <c r="A9" s="50" t="s">
        <v>32</v>
      </c>
      <c r="B9" s="51" t="s">
        <v>33</v>
      </c>
      <c r="C9" s="50" t="s">
        <v>14</v>
      </c>
      <c r="D9" s="53"/>
      <c r="E9" s="53"/>
      <c r="F9" s="53"/>
    </row>
    <row r="10" spans="1:6" s="4" customFormat="1" ht="15.75">
      <c r="A10" s="50"/>
      <c r="B10" s="51" t="s">
        <v>34</v>
      </c>
      <c r="C10" s="50" t="s">
        <v>14</v>
      </c>
      <c r="D10" s="53"/>
      <c r="E10" s="53"/>
      <c r="F10" s="53"/>
    </row>
    <row r="11" spans="1:6" s="4" customFormat="1" ht="15.75">
      <c r="A11" s="50"/>
      <c r="B11" s="51" t="s">
        <v>35</v>
      </c>
      <c r="C11" s="50" t="s">
        <v>14</v>
      </c>
      <c r="D11" s="53"/>
      <c r="E11" s="53"/>
      <c r="F11" s="53"/>
    </row>
    <row r="12" spans="1:6" s="4" customFormat="1" ht="15.75">
      <c r="A12" s="50" t="s">
        <v>36</v>
      </c>
      <c r="B12" s="51" t="s">
        <v>37</v>
      </c>
      <c r="C12" s="50" t="s">
        <v>14</v>
      </c>
      <c r="D12" s="53"/>
      <c r="E12" s="53"/>
      <c r="F12" s="53"/>
    </row>
    <row r="13" spans="1:6" s="4" customFormat="1" ht="15.75">
      <c r="A13" s="50"/>
      <c r="B13" s="51" t="s">
        <v>34</v>
      </c>
      <c r="C13" s="50" t="s">
        <v>14</v>
      </c>
      <c r="D13" s="53"/>
      <c r="E13" s="53"/>
      <c r="F13" s="53"/>
    </row>
    <row r="14" spans="1:6" s="4" customFormat="1" ht="15.75">
      <c r="A14" s="50"/>
      <c r="B14" s="51" t="s">
        <v>35</v>
      </c>
      <c r="C14" s="50" t="s">
        <v>14</v>
      </c>
      <c r="D14" s="53"/>
      <c r="E14" s="53"/>
      <c r="F14" s="53"/>
    </row>
    <row r="15" spans="1:6" s="4" customFormat="1" ht="15.75">
      <c r="A15" s="8"/>
      <c r="B15" s="9" t="s">
        <v>26</v>
      </c>
      <c r="C15" s="8" t="s">
        <v>14</v>
      </c>
      <c r="D15" s="45"/>
      <c r="E15" s="45"/>
      <c r="F15" s="45"/>
    </row>
    <row r="16" spans="1:7" s="5" customFormat="1" ht="80.25" customHeight="1">
      <c r="A16" s="8" t="s">
        <v>38</v>
      </c>
      <c r="B16" s="9" t="s">
        <v>91</v>
      </c>
      <c r="C16" s="8" t="s">
        <v>14</v>
      </c>
      <c r="D16" s="45">
        <v>342.202</v>
      </c>
      <c r="E16" s="45">
        <f>E8*G16</f>
        <v>344.90342941068474</v>
      </c>
      <c r="F16" s="45">
        <f>F8*G16</f>
        <v>341.9507042408665</v>
      </c>
      <c r="G16" s="5">
        <f>D16/D8</f>
        <v>0.006282393978336699</v>
      </c>
    </row>
    <row r="17" spans="1:6" s="4" customFormat="1" ht="15.75">
      <c r="A17" s="50" t="s">
        <v>39</v>
      </c>
      <c r="B17" s="51" t="s">
        <v>33</v>
      </c>
      <c r="C17" s="50" t="s">
        <v>14</v>
      </c>
      <c r="D17" s="53"/>
      <c r="E17" s="53"/>
      <c r="F17" s="53"/>
    </row>
    <row r="18" spans="1:6" s="4" customFormat="1" ht="15.75">
      <c r="A18" s="50"/>
      <c r="B18" s="51" t="s">
        <v>34</v>
      </c>
      <c r="C18" s="50" t="s">
        <v>14</v>
      </c>
      <c r="D18" s="53"/>
      <c r="E18" s="53"/>
      <c r="F18" s="53"/>
    </row>
    <row r="19" spans="1:6" s="4" customFormat="1" ht="15.75">
      <c r="A19" s="50"/>
      <c r="B19" s="51" t="s">
        <v>35</v>
      </c>
      <c r="C19" s="50" t="s">
        <v>14</v>
      </c>
      <c r="D19" s="53"/>
      <c r="E19" s="53"/>
      <c r="F19" s="53"/>
    </row>
    <row r="20" spans="1:6" s="4" customFormat="1" ht="15.75">
      <c r="A20" s="50" t="s">
        <v>40</v>
      </c>
      <c r="B20" s="51" t="s">
        <v>37</v>
      </c>
      <c r="C20" s="50" t="s">
        <v>14</v>
      </c>
      <c r="D20" s="53"/>
      <c r="E20" s="53"/>
      <c r="F20" s="53"/>
    </row>
    <row r="21" spans="1:6" s="4" customFormat="1" ht="15.75">
      <c r="A21" s="50"/>
      <c r="B21" s="51" t="s">
        <v>34</v>
      </c>
      <c r="C21" s="50" t="s">
        <v>14</v>
      </c>
      <c r="D21" s="53"/>
      <c r="E21" s="53"/>
      <c r="F21" s="53"/>
    </row>
    <row r="22" spans="1:6" s="4" customFormat="1" ht="15.75">
      <c r="A22" s="50"/>
      <c r="B22" s="51" t="s">
        <v>35</v>
      </c>
      <c r="C22" s="50" t="s">
        <v>14</v>
      </c>
      <c r="D22" s="53"/>
      <c r="E22" s="53"/>
      <c r="F22" s="53"/>
    </row>
    <row r="23" spans="1:7" s="4" customFormat="1" ht="63">
      <c r="A23" s="8" t="s">
        <v>41</v>
      </c>
      <c r="B23" s="9" t="s">
        <v>92</v>
      </c>
      <c r="C23" s="8" t="s">
        <v>14</v>
      </c>
      <c r="D23" s="45">
        <v>51087.848</v>
      </c>
      <c r="E23" s="45">
        <f>E8*G23</f>
        <v>51491.148434000366</v>
      </c>
      <c r="F23" s="45">
        <f>F8*G23</f>
        <v>51050.331680558105</v>
      </c>
      <c r="G23" s="4">
        <f>D23/D8</f>
        <v>0.9379079860473655</v>
      </c>
    </row>
    <row r="24" spans="1:6" s="4" customFormat="1" ht="15.75">
      <c r="A24" s="50" t="s">
        <v>42</v>
      </c>
      <c r="B24" s="51" t="s">
        <v>33</v>
      </c>
      <c r="C24" s="50" t="s">
        <v>14</v>
      </c>
      <c r="D24" s="53"/>
      <c r="E24" s="53"/>
      <c r="F24" s="53"/>
    </row>
    <row r="25" spans="1:6" s="4" customFormat="1" ht="15.75">
      <c r="A25" s="50"/>
      <c r="B25" s="51" t="s">
        <v>34</v>
      </c>
      <c r="C25" s="50" t="s">
        <v>14</v>
      </c>
      <c r="D25" s="53"/>
      <c r="E25" s="53"/>
      <c r="F25" s="53"/>
    </row>
    <row r="26" spans="1:6" s="4" customFormat="1" ht="15.75">
      <c r="A26" s="50"/>
      <c r="B26" s="51" t="s">
        <v>35</v>
      </c>
      <c r="C26" s="50" t="s">
        <v>14</v>
      </c>
      <c r="D26" s="53"/>
      <c r="E26" s="53"/>
      <c r="F26" s="53"/>
    </row>
    <row r="27" spans="1:6" s="4" customFormat="1" ht="15.75">
      <c r="A27" s="50" t="s">
        <v>43</v>
      </c>
      <c r="B27" s="51" t="s">
        <v>37</v>
      </c>
      <c r="C27" s="50" t="s">
        <v>14</v>
      </c>
      <c r="D27" s="53"/>
      <c r="E27" s="53"/>
      <c r="F27" s="53"/>
    </row>
    <row r="28" spans="1:6" s="4" customFormat="1" ht="15.75">
      <c r="A28" s="50"/>
      <c r="B28" s="51" t="s">
        <v>34</v>
      </c>
      <c r="C28" s="50" t="s">
        <v>14</v>
      </c>
      <c r="D28" s="53"/>
      <c r="E28" s="53"/>
      <c r="F28" s="53"/>
    </row>
    <row r="29" spans="1:6" s="4" customFormat="1" ht="15.75">
      <c r="A29" s="50"/>
      <c r="B29" s="51" t="s">
        <v>35</v>
      </c>
      <c r="C29" s="50" t="s">
        <v>14</v>
      </c>
      <c r="D29" s="53"/>
      <c r="E29" s="53"/>
      <c r="F29" s="53"/>
    </row>
    <row r="30" spans="1:6" s="4" customFormat="1" ht="63.75" customHeight="1">
      <c r="A30" s="8" t="s">
        <v>44</v>
      </c>
      <c r="B30" s="9" t="s">
        <v>93</v>
      </c>
      <c r="C30" s="8" t="s">
        <v>14</v>
      </c>
      <c r="D30" s="45">
        <v>0</v>
      </c>
      <c r="E30" s="45">
        <v>0</v>
      </c>
      <c r="F30" s="45">
        <v>0</v>
      </c>
    </row>
    <row r="31" spans="1:6" s="4" customFormat="1" ht="15.75">
      <c r="A31" s="50" t="s">
        <v>45</v>
      </c>
      <c r="B31" s="51" t="s">
        <v>33</v>
      </c>
      <c r="C31" s="50" t="s">
        <v>14</v>
      </c>
      <c r="D31" s="53"/>
      <c r="E31" s="53"/>
      <c r="F31" s="53"/>
    </row>
    <row r="32" spans="1:6" s="4" customFormat="1" ht="15.75">
      <c r="A32" s="50"/>
      <c r="B32" s="51" t="s">
        <v>34</v>
      </c>
      <c r="C32" s="50" t="s">
        <v>14</v>
      </c>
      <c r="D32" s="53"/>
      <c r="E32" s="53"/>
      <c r="F32" s="53"/>
    </row>
    <row r="33" spans="1:6" s="4" customFormat="1" ht="15.75">
      <c r="A33" s="50"/>
      <c r="B33" s="51" t="s">
        <v>35</v>
      </c>
      <c r="C33" s="50" t="s">
        <v>14</v>
      </c>
      <c r="D33" s="53"/>
      <c r="E33" s="53"/>
      <c r="F33" s="53"/>
    </row>
    <row r="34" spans="1:6" s="4" customFormat="1" ht="15.75">
      <c r="A34" s="50" t="s">
        <v>46</v>
      </c>
      <c r="B34" s="51" t="s">
        <v>37</v>
      </c>
      <c r="C34" s="50" t="s">
        <v>14</v>
      </c>
      <c r="D34" s="53"/>
      <c r="E34" s="53"/>
      <c r="F34" s="53"/>
    </row>
    <row r="35" spans="1:6" s="4" customFormat="1" ht="15.75">
      <c r="A35" s="50"/>
      <c r="B35" s="51" t="s">
        <v>34</v>
      </c>
      <c r="C35" s="50" t="s">
        <v>14</v>
      </c>
      <c r="D35" s="53"/>
      <c r="E35" s="53"/>
      <c r="F35" s="53"/>
    </row>
    <row r="36" spans="1:6" s="4" customFormat="1" ht="15.75">
      <c r="A36" s="50"/>
      <c r="B36" s="51" t="s">
        <v>35</v>
      </c>
      <c r="C36" s="50" t="s">
        <v>14</v>
      </c>
      <c r="D36" s="53"/>
      <c r="E36" s="53"/>
      <c r="F36" s="53"/>
    </row>
    <row r="37" spans="1:6" s="4" customFormat="1" ht="79.5" customHeight="1">
      <c r="A37" s="8" t="s">
        <v>47</v>
      </c>
      <c r="B37" s="9" t="s">
        <v>94</v>
      </c>
      <c r="C37" s="8" t="s">
        <v>14</v>
      </c>
      <c r="D37" s="45">
        <v>0</v>
      </c>
      <c r="E37" s="45">
        <v>0</v>
      </c>
      <c r="F37" s="45">
        <v>0</v>
      </c>
    </row>
    <row r="38" spans="1:6" s="4" customFormat="1" ht="15.75">
      <c r="A38" s="50" t="s">
        <v>48</v>
      </c>
      <c r="B38" s="51" t="s">
        <v>33</v>
      </c>
      <c r="C38" s="50" t="s">
        <v>14</v>
      </c>
      <c r="D38" s="53"/>
      <c r="E38" s="53"/>
      <c r="F38" s="53"/>
    </row>
    <row r="39" spans="1:6" s="4" customFormat="1" ht="15.75">
      <c r="A39" s="50"/>
      <c r="B39" s="51" t="s">
        <v>34</v>
      </c>
      <c r="C39" s="50" t="s">
        <v>14</v>
      </c>
      <c r="D39" s="53"/>
      <c r="E39" s="53"/>
      <c r="F39" s="53"/>
    </row>
    <row r="40" spans="1:6" s="4" customFormat="1" ht="15.75">
      <c r="A40" s="50"/>
      <c r="B40" s="51" t="s">
        <v>35</v>
      </c>
      <c r="C40" s="50" t="s">
        <v>14</v>
      </c>
      <c r="D40" s="53"/>
      <c r="E40" s="53"/>
      <c r="F40" s="53"/>
    </row>
    <row r="41" spans="1:6" s="4" customFormat="1" ht="15.75">
      <c r="A41" s="50" t="s">
        <v>49</v>
      </c>
      <c r="B41" s="51" t="s">
        <v>37</v>
      </c>
      <c r="C41" s="50" t="s">
        <v>14</v>
      </c>
      <c r="D41" s="53"/>
      <c r="E41" s="53"/>
      <c r="F41" s="53"/>
    </row>
    <row r="42" spans="1:6" ht="15.75">
      <c r="A42" s="50"/>
      <c r="B42" s="51" t="s">
        <v>34</v>
      </c>
      <c r="C42" s="50" t="s">
        <v>14</v>
      </c>
      <c r="D42" s="53"/>
      <c r="E42" s="53"/>
      <c r="F42" s="53"/>
    </row>
    <row r="43" spans="1:6" s="7" customFormat="1" ht="15.75">
      <c r="A43" s="50"/>
      <c r="B43" s="51" t="s">
        <v>35</v>
      </c>
      <c r="C43" s="50" t="s">
        <v>14</v>
      </c>
      <c r="D43" s="53"/>
      <c r="E43" s="53"/>
      <c r="F43" s="53"/>
    </row>
    <row r="44" spans="1:6" s="7" customFormat="1" ht="31.5">
      <c r="A44" s="8" t="s">
        <v>50</v>
      </c>
      <c r="B44" s="9" t="s">
        <v>95</v>
      </c>
      <c r="C44" s="8" t="s">
        <v>14</v>
      </c>
      <c r="D44" s="45">
        <v>0</v>
      </c>
      <c r="E44" s="45">
        <v>0</v>
      </c>
      <c r="F44" s="45">
        <v>0</v>
      </c>
    </row>
    <row r="45" spans="1:6" s="7" customFormat="1" ht="15.75">
      <c r="A45" s="50" t="s">
        <v>51</v>
      </c>
      <c r="B45" s="51" t="s">
        <v>33</v>
      </c>
      <c r="C45" s="50" t="s">
        <v>14</v>
      </c>
      <c r="D45" s="53"/>
      <c r="E45" s="53"/>
      <c r="F45" s="53"/>
    </row>
    <row r="46" spans="1:6" s="7" customFormat="1" ht="15.75">
      <c r="A46" s="50"/>
      <c r="B46" s="51" t="s">
        <v>34</v>
      </c>
      <c r="C46" s="50" t="s">
        <v>14</v>
      </c>
      <c r="D46" s="53"/>
      <c r="E46" s="53"/>
      <c r="F46" s="53"/>
    </row>
    <row r="47" spans="1:6" ht="15.75">
      <c r="A47" s="50"/>
      <c r="B47" s="51" t="s">
        <v>35</v>
      </c>
      <c r="C47" s="50" t="s">
        <v>14</v>
      </c>
      <c r="D47" s="53"/>
      <c r="E47" s="53"/>
      <c r="F47" s="53"/>
    </row>
    <row r="48" spans="1:6" ht="15.75">
      <c r="A48" s="50" t="s">
        <v>52</v>
      </c>
      <c r="B48" s="51" t="s">
        <v>37</v>
      </c>
      <c r="C48" s="50" t="s">
        <v>14</v>
      </c>
      <c r="D48" s="53"/>
      <c r="E48" s="53"/>
      <c r="F48" s="53"/>
    </row>
    <row r="49" spans="1:6" ht="15.75">
      <c r="A49" s="50"/>
      <c r="B49" s="51" t="s">
        <v>34</v>
      </c>
      <c r="C49" s="50" t="s">
        <v>14</v>
      </c>
      <c r="D49" s="53"/>
      <c r="E49" s="53"/>
      <c r="F49" s="53"/>
    </row>
    <row r="50" spans="1:6" ht="15.75">
      <c r="A50" s="50"/>
      <c r="B50" s="51" t="s">
        <v>35</v>
      </c>
      <c r="C50" s="50" t="s">
        <v>14</v>
      </c>
      <c r="D50" s="53"/>
      <c r="E50" s="53"/>
      <c r="F50" s="53"/>
    </row>
    <row r="51" spans="1:7" ht="18" customHeight="1">
      <c r="A51" s="8" t="s">
        <v>53</v>
      </c>
      <c r="B51" s="9" t="s">
        <v>54</v>
      </c>
      <c r="C51" s="8" t="s">
        <v>14</v>
      </c>
      <c r="D51" s="45">
        <v>3049.6200000000003</v>
      </c>
      <c r="E51" s="45">
        <f>G51*E8</f>
        <v>3073.694474022398</v>
      </c>
      <c r="F51" s="45">
        <f>G51*F8</f>
        <v>3047.3805140444283</v>
      </c>
      <c r="G51" s="1">
        <f>D51/D8</f>
        <v>0.055987148889296866</v>
      </c>
    </row>
    <row r="52" spans="1:6" ht="15.75">
      <c r="A52" s="50" t="s">
        <v>55</v>
      </c>
      <c r="B52" s="51" t="s">
        <v>33</v>
      </c>
      <c r="C52" s="50" t="s">
        <v>14</v>
      </c>
      <c r="D52" s="53"/>
      <c r="E52" s="53"/>
      <c r="F52" s="53"/>
    </row>
    <row r="53" spans="1:6" ht="15.75">
      <c r="A53" s="50"/>
      <c r="B53" s="51" t="s">
        <v>34</v>
      </c>
      <c r="C53" s="50" t="s">
        <v>14</v>
      </c>
      <c r="D53" s="53"/>
      <c r="E53" s="53"/>
      <c r="F53" s="53"/>
    </row>
    <row r="54" spans="1:6" ht="15.75">
      <c r="A54" s="50"/>
      <c r="B54" s="51" t="s">
        <v>35</v>
      </c>
      <c r="C54" s="50" t="s">
        <v>14</v>
      </c>
      <c r="D54" s="53"/>
      <c r="E54" s="53"/>
      <c r="F54" s="53"/>
    </row>
    <row r="55" spans="1:6" ht="15.75">
      <c r="A55" s="50" t="s">
        <v>56</v>
      </c>
      <c r="B55" s="51" t="s">
        <v>37</v>
      </c>
      <c r="C55" s="50" t="s">
        <v>14</v>
      </c>
      <c r="D55" s="53"/>
      <c r="E55" s="53"/>
      <c r="F55" s="53"/>
    </row>
    <row r="56" spans="1:6" ht="15.75">
      <c r="A56" s="50"/>
      <c r="B56" s="51" t="s">
        <v>34</v>
      </c>
      <c r="C56" s="50" t="s">
        <v>14</v>
      </c>
      <c r="D56" s="53"/>
      <c r="E56" s="53"/>
      <c r="F56" s="53"/>
    </row>
    <row r="57" spans="1:6" ht="15.75">
      <c r="A57" s="50"/>
      <c r="B57" s="51" t="s">
        <v>35</v>
      </c>
      <c r="C57" s="50" t="s">
        <v>14</v>
      </c>
      <c r="D57" s="53"/>
      <c r="E57" s="53"/>
      <c r="F57" s="53"/>
    </row>
    <row r="58" spans="1:6" ht="63" customHeight="1">
      <c r="A58" s="8" t="s">
        <v>5</v>
      </c>
      <c r="B58" s="9" t="s">
        <v>57</v>
      </c>
      <c r="C58" s="8" t="s">
        <v>14</v>
      </c>
      <c r="D58" s="45">
        <f>'14-16'!P9*1000</f>
        <v>2504340</v>
      </c>
      <c r="E58" s="45">
        <f>'14-16'!P20*1000</f>
        <v>2476079.4000000004</v>
      </c>
      <c r="F58" s="45">
        <f>'14-16'!P31*1000</f>
        <v>2642880</v>
      </c>
    </row>
    <row r="59" spans="1:6" ht="15.75">
      <c r="A59" s="8"/>
      <c r="B59" s="9" t="s">
        <v>58</v>
      </c>
      <c r="C59" s="8" t="s">
        <v>14</v>
      </c>
      <c r="D59" s="45">
        <f>'14-16'!P5*1000</f>
        <v>43190</v>
      </c>
      <c r="E59" s="45">
        <f>'14-16'!P16*1000</f>
        <v>42700</v>
      </c>
      <c r="F59" s="45">
        <f>'14-16'!P27*1000</f>
        <v>45519.99999999999</v>
      </c>
    </row>
    <row r="60" spans="1:6" ht="15.75">
      <c r="A60" s="8"/>
      <c r="B60" s="9" t="s">
        <v>34</v>
      </c>
      <c r="C60" s="8" t="s">
        <v>14</v>
      </c>
      <c r="D60" s="45">
        <f>'14-16'!H5*1000</f>
        <v>22530</v>
      </c>
      <c r="E60" s="45">
        <f>'14-16'!H16*1000</f>
        <v>22090</v>
      </c>
      <c r="F60" s="45">
        <f>'14-16'!H27*1000</f>
        <v>22970</v>
      </c>
    </row>
    <row r="61" spans="1:6" ht="15.75">
      <c r="A61" s="8"/>
      <c r="B61" s="9" t="s">
        <v>35</v>
      </c>
      <c r="C61" s="8" t="s">
        <v>14</v>
      </c>
      <c r="D61" s="45">
        <f>'14-16'!O5*1000</f>
        <v>20660</v>
      </c>
      <c r="E61" s="45">
        <f>'14-16'!O16*1000</f>
        <v>20610</v>
      </c>
      <c r="F61" s="45">
        <f>'14-16'!O27*1000</f>
        <v>22550</v>
      </c>
    </row>
    <row r="62" spans="1:6" ht="15.75">
      <c r="A62" s="8"/>
      <c r="B62" s="9" t="s">
        <v>59</v>
      </c>
      <c r="C62" s="8" t="s">
        <v>14</v>
      </c>
      <c r="D62" s="45">
        <f>'14-16'!P6*1000</f>
        <v>34860</v>
      </c>
      <c r="E62" s="45">
        <f>'14-16'!P17*1000</f>
        <v>34470</v>
      </c>
      <c r="F62" s="45">
        <f>'14-16'!P28*1000</f>
        <v>36739.99999999999</v>
      </c>
    </row>
    <row r="63" spans="1:6" ht="15.75">
      <c r="A63" s="8"/>
      <c r="B63" s="9" t="s">
        <v>34</v>
      </c>
      <c r="C63" s="8" t="s">
        <v>14</v>
      </c>
      <c r="D63" s="45">
        <f>'14-16'!H6*1000</f>
        <v>18130</v>
      </c>
      <c r="E63" s="45">
        <f>'14-16'!H17*1000</f>
        <v>17770</v>
      </c>
      <c r="F63" s="45">
        <f>'14-16'!H28*1000</f>
        <v>18490</v>
      </c>
    </row>
    <row r="64" spans="1:6" ht="15.75">
      <c r="A64" s="8"/>
      <c r="B64" s="9" t="s">
        <v>35</v>
      </c>
      <c r="C64" s="8" t="s">
        <v>14</v>
      </c>
      <c r="D64" s="45">
        <f>'14-16'!O6*1000</f>
        <v>16730</v>
      </c>
      <c r="E64" s="45">
        <f>'14-16'!O17*1000</f>
        <v>16700</v>
      </c>
      <c r="F64" s="45">
        <f>'14-16'!O28*1000</f>
        <v>18250</v>
      </c>
    </row>
    <row r="65" spans="1:6" ht="15.75">
      <c r="A65" s="8"/>
      <c r="B65" s="9" t="s">
        <v>60</v>
      </c>
      <c r="C65" s="8" t="s">
        <v>14</v>
      </c>
      <c r="D65" s="45">
        <f>'14-16'!P7*1000</f>
        <v>15640</v>
      </c>
      <c r="E65" s="45">
        <f>'14-16'!P18*1000</f>
        <v>15420</v>
      </c>
      <c r="F65" s="45">
        <f>'14-16'!P29*1000</f>
        <v>16410</v>
      </c>
    </row>
    <row r="66" spans="1:6" ht="15.75">
      <c r="A66" s="8"/>
      <c r="B66" s="9" t="s">
        <v>34</v>
      </c>
      <c r="C66" s="8" t="s">
        <v>14</v>
      </c>
      <c r="D66" s="45">
        <f>'14-16'!H7*1000</f>
        <v>8990</v>
      </c>
      <c r="E66" s="45">
        <f>'14-16'!H18*1000</f>
        <v>8810</v>
      </c>
      <c r="F66" s="45">
        <f>'14-16'!H29*1000</f>
        <v>9170</v>
      </c>
    </row>
    <row r="67" spans="1:6" ht="15.75">
      <c r="A67" s="8"/>
      <c r="B67" s="9" t="s">
        <v>35</v>
      </c>
      <c r="C67" s="8" t="s">
        <v>14</v>
      </c>
      <c r="D67" s="45">
        <f>'14-16'!O7*1000</f>
        <v>6649.999999999999</v>
      </c>
      <c r="E67" s="45">
        <f>'14-16'!O18*1000</f>
        <v>6609.999999999999</v>
      </c>
      <c r="F67" s="45">
        <f>'14-16'!O29*1000</f>
        <v>7239.999999999999</v>
      </c>
    </row>
    <row r="68" spans="1:6" ht="15.75">
      <c r="A68" s="8"/>
      <c r="B68" s="9" t="s">
        <v>61</v>
      </c>
      <c r="C68" s="8" t="s">
        <v>14</v>
      </c>
      <c r="D68" s="45">
        <f>'14-16'!P8*1000</f>
        <v>2410649.9999999995</v>
      </c>
      <c r="E68" s="45">
        <f>'14-16'!P19*1000</f>
        <v>2383490</v>
      </c>
      <c r="F68" s="45">
        <f>'14-16'!P30*1000</f>
        <v>2544200</v>
      </c>
    </row>
    <row r="69" spans="1:6" ht="15.75">
      <c r="A69" s="8"/>
      <c r="B69" s="9" t="s">
        <v>34</v>
      </c>
      <c r="C69" s="8" t="s">
        <v>14</v>
      </c>
      <c r="D69" s="45">
        <f>'14-16'!H8*1000</f>
        <v>1204480</v>
      </c>
      <c r="E69" s="45">
        <f>'14-16'!H19*1000</f>
        <v>1180810</v>
      </c>
      <c r="F69" s="45">
        <f>'14-16'!H30*1000</f>
        <v>1228190</v>
      </c>
    </row>
    <row r="70" spans="1:6" ht="15.75">
      <c r="A70" s="8"/>
      <c r="B70" s="9" t="s">
        <v>35</v>
      </c>
      <c r="C70" s="8" t="s">
        <v>14</v>
      </c>
      <c r="D70" s="45">
        <f>'14-16'!O8*1000</f>
        <v>1206169.9999999998</v>
      </c>
      <c r="E70" s="45">
        <f>'14-16'!O19*1000</f>
        <v>1202680</v>
      </c>
      <c r="F70" s="45">
        <f>'14-16'!O30*1000</f>
        <v>1316010</v>
      </c>
    </row>
    <row r="71" spans="1:6" ht="48" customHeight="1">
      <c r="A71" s="8" t="s">
        <v>6</v>
      </c>
      <c r="B71" s="9" t="s">
        <v>62</v>
      </c>
      <c r="C71" s="8" t="s">
        <v>14</v>
      </c>
      <c r="D71" s="45">
        <f>'14-16'!P11*1000</f>
        <v>11850.000000000002</v>
      </c>
      <c r="E71" s="45">
        <f>'14-16'!P22*1000</f>
        <v>12280.000000000002</v>
      </c>
      <c r="F71" s="45">
        <f>'14-16'!P33*1000</f>
        <v>11910</v>
      </c>
    </row>
    <row r="72" spans="1:6" ht="15.75">
      <c r="A72" s="8"/>
      <c r="B72" s="9" t="s">
        <v>63</v>
      </c>
      <c r="C72" s="8" t="s">
        <v>14</v>
      </c>
      <c r="D72" s="45">
        <f>'14-16'!H11*1000</f>
        <v>5030</v>
      </c>
      <c r="E72" s="45">
        <f>'14-16'!H22*1000</f>
        <v>5040</v>
      </c>
      <c r="F72" s="45">
        <f>'14-16'!H33*1000</f>
        <v>5060</v>
      </c>
    </row>
    <row r="73" spans="1:6" ht="15.75">
      <c r="A73" s="8"/>
      <c r="B73" s="9" t="s">
        <v>64</v>
      </c>
      <c r="C73" s="8" t="s">
        <v>14</v>
      </c>
      <c r="D73" s="45">
        <f>'14-16'!O11*1000</f>
        <v>6820</v>
      </c>
      <c r="E73" s="45">
        <f>'14-16'!O22*1000</f>
        <v>7240</v>
      </c>
      <c r="F73" s="45">
        <f>'14-16'!O33*1000</f>
        <v>6850.000000000001</v>
      </c>
    </row>
    <row r="74" spans="1:7" ht="15.75">
      <c r="A74" s="47" t="s">
        <v>8</v>
      </c>
      <c r="B74" s="48" t="s">
        <v>96</v>
      </c>
      <c r="C74" s="47"/>
      <c r="D74" s="49">
        <f>D76+D77</f>
        <v>0.843</v>
      </c>
      <c r="E74" s="49">
        <v>0.8259999999999998</v>
      </c>
      <c r="F74" s="49">
        <v>0.8259999999999998</v>
      </c>
      <c r="G74" s="58"/>
    </row>
    <row r="75" spans="1:7" ht="15.75">
      <c r="A75" s="8"/>
      <c r="B75" s="9" t="s">
        <v>26</v>
      </c>
      <c r="C75" s="8"/>
      <c r="D75" s="10"/>
      <c r="E75" s="10"/>
      <c r="F75" s="10"/>
      <c r="G75" s="58"/>
    </row>
    <row r="76" spans="1:7" ht="31.5">
      <c r="A76" s="8" t="s">
        <v>9</v>
      </c>
      <c r="B76" s="9" t="s">
        <v>65</v>
      </c>
      <c r="C76" s="8" t="s">
        <v>68</v>
      </c>
      <c r="D76" s="10">
        <v>0.322</v>
      </c>
      <c r="E76" s="56">
        <v>0.307</v>
      </c>
      <c r="F76" s="10">
        <v>0.307</v>
      </c>
      <c r="G76" s="58"/>
    </row>
    <row r="77" spans="1:7" ht="63">
      <c r="A77" s="8" t="s">
        <v>66</v>
      </c>
      <c r="B77" s="9" t="s">
        <v>67</v>
      </c>
      <c r="C77" s="8" t="s">
        <v>68</v>
      </c>
      <c r="D77" s="10">
        <v>0.521</v>
      </c>
      <c r="E77" s="56">
        <v>0.5189999999999999</v>
      </c>
      <c r="F77" s="10">
        <v>0.5189999999999999</v>
      </c>
      <c r="G77" s="58"/>
    </row>
    <row r="78" spans="1:7" ht="15.75">
      <c r="A78" s="8"/>
      <c r="B78" s="9" t="s">
        <v>58</v>
      </c>
      <c r="C78" s="8" t="s">
        <v>68</v>
      </c>
      <c r="D78" s="61">
        <f>D74-D76-D81-D82</f>
        <v>0.5169999999999999</v>
      </c>
      <c r="E78" s="66">
        <v>0.5149999999999997</v>
      </c>
      <c r="F78" s="69">
        <v>0.5149999999999997</v>
      </c>
      <c r="G78" s="65"/>
    </row>
    <row r="79" spans="1:7" ht="15.75">
      <c r="A79" s="8"/>
      <c r="B79" s="9" t="s">
        <v>59</v>
      </c>
      <c r="C79" s="8" t="s">
        <v>68</v>
      </c>
      <c r="D79" s="62"/>
      <c r="E79" s="67"/>
      <c r="F79" s="69"/>
      <c r="G79" s="65"/>
    </row>
    <row r="80" spans="1:7" ht="15.75">
      <c r="A80" s="8"/>
      <c r="B80" s="9" t="s">
        <v>60</v>
      </c>
      <c r="C80" s="8" t="s">
        <v>68</v>
      </c>
      <c r="D80" s="63"/>
      <c r="E80" s="68"/>
      <c r="F80" s="69"/>
      <c r="G80" s="65"/>
    </row>
    <row r="81" spans="1:7" ht="15.75">
      <c r="A81" s="8"/>
      <c r="B81" s="9" t="s">
        <v>61</v>
      </c>
      <c r="C81" s="8" t="s">
        <v>68</v>
      </c>
      <c r="D81" s="10">
        <v>0.001</v>
      </c>
      <c r="E81" s="56">
        <v>0.001</v>
      </c>
      <c r="F81" s="10">
        <v>0.001</v>
      </c>
      <c r="G81" s="58"/>
    </row>
    <row r="82" spans="1:7" ht="47.25">
      <c r="A82" s="8" t="s">
        <v>69</v>
      </c>
      <c r="B82" s="9" t="s">
        <v>70</v>
      </c>
      <c r="C82" s="8" t="s">
        <v>68</v>
      </c>
      <c r="D82" s="10">
        <v>0.003</v>
      </c>
      <c r="E82" s="56">
        <v>0.003</v>
      </c>
      <c r="F82" s="10">
        <v>0.003</v>
      </c>
      <c r="G82" s="58"/>
    </row>
    <row r="83" spans="1:7" ht="31.5">
      <c r="A83" s="8" t="s">
        <v>11</v>
      </c>
      <c r="B83" s="9" t="s">
        <v>97</v>
      </c>
      <c r="C83" s="8"/>
      <c r="D83" s="10">
        <v>1827</v>
      </c>
      <c r="E83" s="56">
        <v>1933</v>
      </c>
      <c r="F83" s="10">
        <v>1933</v>
      </c>
      <c r="G83" s="58"/>
    </row>
    <row r="84" spans="1:7" ht="15.75">
      <c r="A84" s="8"/>
      <c r="B84" s="9" t="s">
        <v>26</v>
      </c>
      <c r="C84" s="8"/>
      <c r="D84" s="10"/>
      <c r="E84" s="56"/>
      <c r="F84" s="10"/>
      <c r="G84" s="58"/>
    </row>
    <row r="85" spans="1:7" ht="31.5">
      <c r="A85" s="8" t="s">
        <v>12</v>
      </c>
      <c r="B85" s="9" t="s">
        <v>71</v>
      </c>
      <c r="C85" s="8" t="s">
        <v>72</v>
      </c>
      <c r="D85" s="10">
        <f>563+22</f>
        <v>585</v>
      </c>
      <c r="E85" s="56">
        <v>597</v>
      </c>
      <c r="F85" s="10">
        <v>597</v>
      </c>
      <c r="G85" s="58"/>
    </row>
    <row r="86" spans="1:7" ht="63">
      <c r="A86" s="8" t="s">
        <v>13</v>
      </c>
      <c r="B86" s="9" t="s">
        <v>73</v>
      </c>
      <c r="C86" s="8" t="s">
        <v>72</v>
      </c>
      <c r="D86" s="10">
        <f>D91-D85</f>
        <v>1242</v>
      </c>
      <c r="E86" s="56">
        <v>1336</v>
      </c>
      <c r="F86" s="10">
        <v>1336</v>
      </c>
      <c r="G86" s="58"/>
    </row>
    <row r="87" spans="1:7" ht="15.75">
      <c r="A87" s="50"/>
      <c r="B87" s="51" t="s">
        <v>58</v>
      </c>
      <c r="C87" s="50" t="s">
        <v>72</v>
      </c>
      <c r="D87" s="52"/>
      <c r="E87" s="52"/>
      <c r="F87" s="52"/>
      <c r="G87" s="58"/>
    </row>
    <row r="88" spans="1:7" ht="15.75">
      <c r="A88" s="50"/>
      <c r="B88" s="51" t="s">
        <v>59</v>
      </c>
      <c r="C88" s="50" t="s">
        <v>72</v>
      </c>
      <c r="D88" s="52"/>
      <c r="E88" s="52"/>
      <c r="F88" s="52"/>
      <c r="G88" s="58"/>
    </row>
    <row r="89" spans="1:7" ht="15.75">
      <c r="A89" s="50"/>
      <c r="B89" s="51" t="s">
        <v>60</v>
      </c>
      <c r="C89" s="50" t="s">
        <v>72</v>
      </c>
      <c r="D89" s="52"/>
      <c r="E89" s="52"/>
      <c r="F89" s="52"/>
      <c r="G89" s="58"/>
    </row>
    <row r="90" spans="1:7" ht="15.75">
      <c r="A90" s="50"/>
      <c r="B90" s="51" t="s">
        <v>61</v>
      </c>
      <c r="C90" s="50" t="s">
        <v>72</v>
      </c>
      <c r="D90" s="52"/>
      <c r="E90" s="52"/>
      <c r="F90" s="52"/>
      <c r="G90" s="58"/>
    </row>
    <row r="91" spans="1:7" ht="15.75">
      <c r="A91" s="8" t="s">
        <v>15</v>
      </c>
      <c r="B91" s="9" t="s">
        <v>74</v>
      </c>
      <c r="C91" s="8" t="s">
        <v>72</v>
      </c>
      <c r="D91" s="10">
        <v>1827</v>
      </c>
      <c r="E91" s="56">
        <v>1933</v>
      </c>
      <c r="F91" s="56">
        <v>1933</v>
      </c>
      <c r="G91" s="58"/>
    </row>
    <row r="92" spans="1:6" ht="31.5">
      <c r="A92" s="50" t="s">
        <v>16</v>
      </c>
      <c r="B92" s="51" t="s">
        <v>75</v>
      </c>
      <c r="C92" s="50" t="s">
        <v>4</v>
      </c>
      <c r="D92" s="59">
        <f>'[1]2.1'!$AN$11</f>
        <v>79652.74267371552</v>
      </c>
      <c r="E92" s="59">
        <f>'[3]2.1'!$AO$11</f>
        <v>51337.16801798902</v>
      </c>
      <c r="F92" s="59">
        <f>'[1]2.1'!$AQ$11</f>
        <v>129339.94210283062</v>
      </c>
    </row>
    <row r="93" spans="1:6" ht="31.5">
      <c r="A93" s="50" t="s">
        <v>76</v>
      </c>
      <c r="B93" s="51" t="s">
        <v>17</v>
      </c>
      <c r="C93" s="50"/>
      <c r="D93" s="52"/>
      <c r="E93" s="52"/>
      <c r="F93" s="52"/>
    </row>
    <row r="94" spans="1:6" ht="18" customHeight="1">
      <c r="A94" s="50" t="s">
        <v>77</v>
      </c>
      <c r="B94" s="51" t="s">
        <v>18</v>
      </c>
      <c r="C94" s="50" t="s">
        <v>19</v>
      </c>
      <c r="D94" s="52">
        <v>34</v>
      </c>
      <c r="E94" s="52">
        <f>'[3]2.2'!$AL$8</f>
        <v>36</v>
      </c>
      <c r="F94" s="52">
        <v>36</v>
      </c>
    </row>
    <row r="95" spans="1:6" ht="35.25" customHeight="1">
      <c r="A95" s="50" t="s">
        <v>78</v>
      </c>
      <c r="B95" s="51" t="s">
        <v>20</v>
      </c>
      <c r="C95" s="50" t="s">
        <v>21</v>
      </c>
      <c r="D95" s="59">
        <f>'[1]2.2'!$AK$22/1000</f>
        <v>64.434882214989</v>
      </c>
      <c r="E95" s="59">
        <f>'[3]2.2'!$AL$22/1000</f>
        <v>70.06947732454867</v>
      </c>
      <c r="F95" s="59">
        <f>'[1]2.2'!$AN$22/1000</f>
        <v>76.98916318716968</v>
      </c>
    </row>
    <row r="96" spans="1:6" ht="31.5">
      <c r="A96" s="50" t="s">
        <v>79</v>
      </c>
      <c r="B96" s="51" t="s">
        <v>22</v>
      </c>
      <c r="C96" s="50"/>
      <c r="D96" s="52"/>
      <c r="E96" s="52"/>
      <c r="F96" s="52"/>
    </row>
    <row r="97" spans="1:6" ht="15.75" customHeight="1">
      <c r="A97" s="50" t="s">
        <v>80</v>
      </c>
      <c r="B97" s="51" t="s">
        <v>81</v>
      </c>
      <c r="C97" s="50" t="s">
        <v>4</v>
      </c>
      <c r="D97" s="52"/>
      <c r="E97" s="52"/>
      <c r="F97" s="52"/>
    </row>
    <row r="98" spans="1:6" ht="16.5" customHeight="1">
      <c r="A98" s="50" t="s">
        <v>82</v>
      </c>
      <c r="B98" s="51" t="s">
        <v>83</v>
      </c>
      <c r="C98" s="50" t="s">
        <v>4</v>
      </c>
      <c r="D98" s="52">
        <f>'[1]2.5'!$AJ$17</f>
        <v>34031</v>
      </c>
      <c r="E98" s="59">
        <f>'[3]2.5'!$AK$17</f>
        <v>728.73</v>
      </c>
      <c r="F98" s="59">
        <f>'[1]2.5'!$AM$17</f>
        <v>68419.40476504792</v>
      </c>
    </row>
    <row r="99" spans="1:6" ht="18.75" customHeight="1">
      <c r="A99" s="50" t="s">
        <v>84</v>
      </c>
      <c r="B99" s="51" t="s">
        <v>85</v>
      </c>
      <c r="C99" s="50" t="s">
        <v>4</v>
      </c>
      <c r="D99" s="52">
        <f>'[1]2.8'!$AJ$14</f>
        <v>606</v>
      </c>
      <c r="E99" s="59">
        <f>'[3]2.8'!$AK$14</f>
        <v>684.3236400000001</v>
      </c>
      <c r="F99" s="59">
        <f>'[1]2.8'!$AM$14</f>
        <v>750.0187094400002</v>
      </c>
    </row>
    <row r="100" spans="1:6" ht="17.25" customHeight="1">
      <c r="A100" s="50" t="s">
        <v>86</v>
      </c>
      <c r="B100" s="51" t="s">
        <v>7</v>
      </c>
      <c r="C100" s="50" t="s">
        <v>4</v>
      </c>
      <c r="D100" s="52">
        <f>'[2]ПБУ'!$BG$319*1000</f>
        <v>-25927.999999999527</v>
      </c>
      <c r="E100" s="59">
        <f>'[3]2.8'!$AK$17</f>
        <v>821.1883680000001</v>
      </c>
      <c r="F100" s="59">
        <f>'[1]2.8'!$AM$17</f>
        <v>900.0224513280002</v>
      </c>
    </row>
    <row r="101" spans="1:6" ht="30.75" customHeight="1">
      <c r="A101" s="50" t="s">
        <v>87</v>
      </c>
      <c r="B101" s="51" t="s">
        <v>88</v>
      </c>
      <c r="C101" s="50" t="s">
        <v>10</v>
      </c>
      <c r="D101" s="60">
        <f>D100/('[2]ПБУ'!$BG$11*1000)*100</f>
        <v>-0.539069884065036</v>
      </c>
      <c r="E101" s="52"/>
      <c r="F101" s="52"/>
    </row>
    <row r="102" spans="1:6" ht="52.5" customHeight="1">
      <c r="A102" s="50" t="s">
        <v>89</v>
      </c>
      <c r="B102" s="51" t="s">
        <v>90</v>
      </c>
      <c r="C102" s="50"/>
      <c r="D102" s="52"/>
      <c r="E102" s="52"/>
      <c r="F102" s="52"/>
    </row>
    <row r="103" s="7" customFormat="1" ht="12.75">
      <c r="A103" s="6" t="s">
        <v>98</v>
      </c>
    </row>
    <row r="105" spans="1:4" ht="15.75">
      <c r="A105" s="1" t="s">
        <v>142</v>
      </c>
      <c r="D105" s="1" t="s">
        <v>143</v>
      </c>
    </row>
    <row r="106" ht="15.75">
      <c r="D106" s="1" t="s">
        <v>144</v>
      </c>
    </row>
    <row r="108" spans="1:4" ht="15.75">
      <c r="A108" s="1" t="s">
        <v>145</v>
      </c>
      <c r="D108" s="1" t="s">
        <v>146</v>
      </c>
    </row>
  </sheetData>
  <sheetProtection/>
  <mergeCells count="5">
    <mergeCell ref="D78:D80"/>
    <mergeCell ref="A2:F2"/>
    <mergeCell ref="G78:G80"/>
    <mergeCell ref="E78:E80"/>
    <mergeCell ref="F78:F80"/>
  </mergeCells>
  <printOptions horizontalCentered="1"/>
  <pageMargins left="0" right="0" top="0.7874015748031497" bottom="0.1968503937007874" header="0.1968503937007874" footer="0.1968503937007874"/>
  <pageSetup blackAndWhite="1" fitToHeight="2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9.75390625" style="7" customWidth="1"/>
    <col min="2" max="2" width="12.75390625" style="7" bestFit="1" customWidth="1"/>
    <col min="3" max="3" width="12.00390625" style="7" bestFit="1" customWidth="1"/>
    <col min="4" max="4" width="10.00390625" style="7" customWidth="1"/>
    <col min="5" max="7" width="8.75390625" style="7" customWidth="1"/>
    <col min="8" max="8" width="14.125" style="7" customWidth="1"/>
    <col min="9" max="10" width="8.75390625" style="7" customWidth="1"/>
    <col min="11" max="11" width="11.375" style="7" customWidth="1"/>
    <col min="12" max="12" width="11.75390625" style="7" customWidth="1"/>
    <col min="13" max="13" width="8.75390625" style="7" customWidth="1"/>
    <col min="14" max="14" width="11.375" style="7" customWidth="1"/>
    <col min="15" max="15" width="11.625" style="7" customWidth="1"/>
    <col min="16" max="16" width="10.125" style="7" bestFit="1" customWidth="1"/>
    <col min="17" max="17" width="9.25390625" style="7" bestFit="1" customWidth="1"/>
    <col min="18" max="16384" width="9.125" style="7" customWidth="1"/>
  </cols>
  <sheetData>
    <row r="1" spans="1:16" s="12" customFormat="1" ht="18.75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56" s="12" customFormat="1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3"/>
      <c r="T2" s="13"/>
      <c r="U2" s="13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12" customFormat="1" ht="15.75">
      <c r="A3" s="70" t="s">
        <v>100</v>
      </c>
      <c r="B3" s="72" t="s">
        <v>138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3"/>
      <c r="R3" s="13"/>
      <c r="S3" s="13"/>
      <c r="T3" s="13"/>
      <c r="U3" s="13"/>
      <c r="V3" s="13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12" customFormat="1" ht="47.25">
      <c r="A4" s="71"/>
      <c r="B4" s="16" t="s">
        <v>101</v>
      </c>
      <c r="C4" s="16" t="s">
        <v>102</v>
      </c>
      <c r="D4" s="16" t="s">
        <v>103</v>
      </c>
      <c r="E4" s="16" t="s">
        <v>104</v>
      </c>
      <c r="F4" s="16" t="s">
        <v>105</v>
      </c>
      <c r="G4" s="16" t="s">
        <v>106</v>
      </c>
      <c r="H4" s="16" t="s">
        <v>107</v>
      </c>
      <c r="I4" s="16" t="s">
        <v>108</v>
      </c>
      <c r="J4" s="16" t="s">
        <v>109</v>
      </c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114</v>
      </c>
      <c r="P4" s="17" t="s">
        <v>115</v>
      </c>
      <c r="Q4" s="18"/>
      <c r="R4" s="18"/>
      <c r="S4" s="18"/>
      <c r="T4" s="13"/>
      <c r="U4" s="18"/>
      <c r="V4" s="18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2" customFormat="1" ht="15.75">
      <c r="A5" s="19" t="s">
        <v>116</v>
      </c>
      <c r="B5" s="20">
        <v>5.13</v>
      </c>
      <c r="C5" s="20">
        <v>4.55</v>
      </c>
      <c r="D5" s="20">
        <v>3.89</v>
      </c>
      <c r="E5" s="20">
        <v>3.66</v>
      </c>
      <c r="F5" s="20">
        <v>2.85</v>
      </c>
      <c r="G5" s="20">
        <v>2.45</v>
      </c>
      <c r="H5" s="20">
        <v>22.53</v>
      </c>
      <c r="I5" s="20">
        <v>2.31</v>
      </c>
      <c r="J5" s="20">
        <v>2.4</v>
      </c>
      <c r="K5" s="20">
        <v>3.1</v>
      </c>
      <c r="L5" s="20">
        <v>3.77</v>
      </c>
      <c r="M5" s="20">
        <v>4.25</v>
      </c>
      <c r="N5" s="20">
        <v>4.83</v>
      </c>
      <c r="O5" s="20">
        <v>20.66</v>
      </c>
      <c r="P5" s="21">
        <v>43.19</v>
      </c>
      <c r="Q5" s="22"/>
      <c r="R5" s="13"/>
      <c r="S5" s="23"/>
      <c r="T5" s="23"/>
      <c r="U5" s="24"/>
      <c r="V5" s="2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2" customFormat="1" ht="15.75">
      <c r="A6" s="19" t="s">
        <v>59</v>
      </c>
      <c r="B6" s="20">
        <v>3.65</v>
      </c>
      <c r="C6" s="20">
        <v>3.52</v>
      </c>
      <c r="D6" s="20">
        <v>3.11</v>
      </c>
      <c r="E6" s="20">
        <v>2.94</v>
      </c>
      <c r="F6" s="20">
        <v>2.65</v>
      </c>
      <c r="G6" s="20">
        <v>2.26</v>
      </c>
      <c r="H6" s="20">
        <v>18.13</v>
      </c>
      <c r="I6" s="20">
        <v>2.12</v>
      </c>
      <c r="J6" s="20">
        <v>2.18</v>
      </c>
      <c r="K6" s="20">
        <v>2.44</v>
      </c>
      <c r="L6" s="20">
        <v>3.09</v>
      </c>
      <c r="M6" s="20">
        <v>3.3</v>
      </c>
      <c r="N6" s="20">
        <v>3.6</v>
      </c>
      <c r="O6" s="20">
        <v>16.73</v>
      </c>
      <c r="P6" s="21">
        <v>34.86</v>
      </c>
      <c r="Q6" s="24"/>
      <c r="R6" s="13"/>
      <c r="S6" s="23"/>
      <c r="T6" s="23"/>
      <c r="U6" s="24"/>
      <c r="V6" s="2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2" customFormat="1" ht="15.75">
      <c r="A7" s="19" t="s">
        <v>60</v>
      </c>
      <c r="B7" s="20">
        <v>1.87</v>
      </c>
      <c r="C7" s="20">
        <v>1.71</v>
      </c>
      <c r="D7" s="20">
        <v>1.84</v>
      </c>
      <c r="E7" s="20">
        <v>1.71</v>
      </c>
      <c r="F7" s="20">
        <v>1.45</v>
      </c>
      <c r="G7" s="20">
        <v>0.41</v>
      </c>
      <c r="H7" s="20">
        <v>8.99</v>
      </c>
      <c r="I7" s="20">
        <v>0.26</v>
      </c>
      <c r="J7" s="20">
        <v>0.3</v>
      </c>
      <c r="K7" s="20">
        <v>1</v>
      </c>
      <c r="L7" s="20">
        <v>1.56</v>
      </c>
      <c r="M7" s="20">
        <v>1.73</v>
      </c>
      <c r="N7" s="20">
        <v>1.8</v>
      </c>
      <c r="O7" s="20">
        <v>6.6499999999999995</v>
      </c>
      <c r="P7" s="21">
        <v>15.64</v>
      </c>
      <c r="Q7" s="24"/>
      <c r="R7" s="13"/>
      <c r="S7" s="23"/>
      <c r="T7" s="23"/>
      <c r="U7" s="24"/>
      <c r="V7" s="2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2" customFormat="1" ht="15.75">
      <c r="A8" s="19" t="s">
        <v>117</v>
      </c>
      <c r="B8" s="20">
        <v>222.44</v>
      </c>
      <c r="C8" s="20">
        <v>191.5</v>
      </c>
      <c r="D8" s="20">
        <v>203.55</v>
      </c>
      <c r="E8" s="20">
        <v>195.11</v>
      </c>
      <c r="F8" s="20">
        <v>199.86</v>
      </c>
      <c r="G8" s="20">
        <v>192.02</v>
      </c>
      <c r="H8" s="20">
        <v>1204.48</v>
      </c>
      <c r="I8" s="20">
        <v>195.68</v>
      </c>
      <c r="J8" s="20">
        <v>193.07</v>
      </c>
      <c r="K8" s="20">
        <v>195.29</v>
      </c>
      <c r="L8" s="20">
        <v>210.23</v>
      </c>
      <c r="M8" s="20">
        <v>204.07</v>
      </c>
      <c r="N8" s="20">
        <v>207.83</v>
      </c>
      <c r="O8" s="20">
        <v>1206.1699999999998</v>
      </c>
      <c r="P8" s="21">
        <v>2410.6499999999996</v>
      </c>
      <c r="Q8" s="24"/>
      <c r="R8" s="13"/>
      <c r="S8" s="23"/>
      <c r="T8" s="23"/>
      <c r="U8" s="24"/>
      <c r="V8" s="2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2" customFormat="1" ht="15.75">
      <c r="A9" s="19" t="s">
        <v>118</v>
      </c>
      <c r="B9" s="20">
        <v>233.09</v>
      </c>
      <c r="C9" s="20">
        <v>201.28</v>
      </c>
      <c r="D9" s="20">
        <v>212.39000000000001</v>
      </c>
      <c r="E9" s="20">
        <v>203.42000000000002</v>
      </c>
      <c r="F9" s="20">
        <v>206.81</v>
      </c>
      <c r="G9" s="20">
        <v>197.14000000000001</v>
      </c>
      <c r="H9" s="20">
        <v>1254.13</v>
      </c>
      <c r="I9" s="20">
        <v>200.37</v>
      </c>
      <c r="J9" s="20">
        <v>197.95</v>
      </c>
      <c r="K9" s="20">
        <v>201.82999999999998</v>
      </c>
      <c r="L9" s="20">
        <v>218.64999999999998</v>
      </c>
      <c r="M9" s="20">
        <v>213.35</v>
      </c>
      <c r="N9" s="20">
        <v>218.06</v>
      </c>
      <c r="O9" s="20">
        <v>1250.2099999999998</v>
      </c>
      <c r="P9" s="21">
        <v>2504.34</v>
      </c>
      <c r="Q9" s="24"/>
      <c r="R9" s="13"/>
      <c r="S9" s="23"/>
      <c r="T9" s="23"/>
      <c r="U9" s="24"/>
      <c r="V9" s="2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2" customFormat="1" ht="15.75">
      <c r="A10" s="19" t="s">
        <v>119</v>
      </c>
      <c r="B10" s="20">
        <v>5.59</v>
      </c>
      <c r="C10" s="20">
        <v>5.28</v>
      </c>
      <c r="D10" s="20">
        <v>4.32</v>
      </c>
      <c r="E10" s="20">
        <v>4.33</v>
      </c>
      <c r="F10" s="20">
        <v>3.89</v>
      </c>
      <c r="G10" s="20">
        <v>5.14</v>
      </c>
      <c r="H10" s="20">
        <v>28.550000000000004</v>
      </c>
      <c r="I10" s="20">
        <v>2.83</v>
      </c>
      <c r="J10" s="20">
        <v>3.6</v>
      </c>
      <c r="K10" s="20">
        <v>4.72</v>
      </c>
      <c r="L10" s="20">
        <v>4.46</v>
      </c>
      <c r="M10" s="20">
        <v>5.15</v>
      </c>
      <c r="N10" s="20">
        <v>5.16</v>
      </c>
      <c r="O10" s="20">
        <v>25.919999999999998</v>
      </c>
      <c r="P10" s="21">
        <v>54.47</v>
      </c>
      <c r="Q10" s="13"/>
      <c r="R10" s="13"/>
      <c r="S10" s="23"/>
      <c r="T10" s="23"/>
      <c r="U10" s="13"/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2" customFormat="1" ht="15.75">
      <c r="A11" s="19" t="s">
        <v>120</v>
      </c>
      <c r="B11" s="20">
        <v>1.33</v>
      </c>
      <c r="C11" s="20">
        <v>0.28</v>
      </c>
      <c r="D11" s="20">
        <v>1.5</v>
      </c>
      <c r="E11" s="20">
        <v>0.73</v>
      </c>
      <c r="F11" s="20">
        <v>1.1</v>
      </c>
      <c r="G11" s="20">
        <v>0.09</v>
      </c>
      <c r="H11" s="20">
        <v>5.03</v>
      </c>
      <c r="I11" s="20">
        <v>1.1</v>
      </c>
      <c r="J11" s="20">
        <v>1.04</v>
      </c>
      <c r="K11" s="20">
        <v>0.52</v>
      </c>
      <c r="L11" s="20">
        <v>1.4</v>
      </c>
      <c r="M11" s="20">
        <v>1.1</v>
      </c>
      <c r="N11" s="20">
        <v>1.66</v>
      </c>
      <c r="O11" s="20">
        <v>6.82</v>
      </c>
      <c r="P11" s="21">
        <v>11.850000000000001</v>
      </c>
      <c r="Q11" s="13"/>
      <c r="R11" s="13"/>
      <c r="S11" s="23"/>
      <c r="T11" s="23"/>
      <c r="U11" s="13"/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2" customFormat="1" ht="16.5" thickBot="1">
      <c r="A12" s="26" t="s">
        <v>121</v>
      </c>
      <c r="B12" s="27">
        <v>240.01000000000002</v>
      </c>
      <c r="C12" s="27">
        <v>206.84</v>
      </c>
      <c r="D12" s="27">
        <v>218.21</v>
      </c>
      <c r="E12" s="27">
        <v>208.48000000000002</v>
      </c>
      <c r="F12" s="27">
        <v>211.79999999999998</v>
      </c>
      <c r="G12" s="27">
        <v>202.37</v>
      </c>
      <c r="H12" s="27">
        <v>1287.71</v>
      </c>
      <c r="I12" s="27">
        <v>204.3</v>
      </c>
      <c r="J12" s="27">
        <v>202.58999999999997</v>
      </c>
      <c r="K12" s="27">
        <v>207.07</v>
      </c>
      <c r="L12" s="27">
        <v>224.51</v>
      </c>
      <c r="M12" s="27">
        <v>219.6</v>
      </c>
      <c r="N12" s="27">
        <v>224.88</v>
      </c>
      <c r="O12" s="27">
        <v>1282.9499999999998</v>
      </c>
      <c r="P12" s="28">
        <v>2570.66</v>
      </c>
      <c r="Q12" s="13"/>
      <c r="R12" s="13"/>
      <c r="S12" s="23"/>
      <c r="T12" s="23"/>
      <c r="U12" s="13"/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2" customFormat="1" ht="16.5" thickBo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3"/>
      <c r="R13" s="13"/>
      <c r="S13" s="23"/>
      <c r="T13" s="23"/>
      <c r="U13" s="13"/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2" customFormat="1" ht="15.75">
      <c r="A14" s="70" t="s">
        <v>100</v>
      </c>
      <c r="B14" s="72" t="s">
        <v>139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13"/>
      <c r="R14" s="13"/>
      <c r="S14" s="13"/>
      <c r="T14" s="13"/>
      <c r="U14" s="13"/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2" customFormat="1" ht="52.5" customHeight="1">
      <c r="A15" s="71"/>
      <c r="B15" s="16" t="s">
        <v>122</v>
      </c>
      <c r="C15" s="16" t="s">
        <v>123</v>
      </c>
      <c r="D15" s="16" t="s">
        <v>124</v>
      </c>
      <c r="E15" s="16" t="s">
        <v>125</v>
      </c>
      <c r="F15" s="16" t="s">
        <v>126</v>
      </c>
      <c r="G15" s="16" t="s">
        <v>127</v>
      </c>
      <c r="H15" s="16" t="s">
        <v>107</v>
      </c>
      <c r="I15" s="16" t="s">
        <v>128</v>
      </c>
      <c r="J15" s="16" t="s">
        <v>129</v>
      </c>
      <c r="K15" s="16" t="s">
        <v>130</v>
      </c>
      <c r="L15" s="16" t="s">
        <v>131</v>
      </c>
      <c r="M15" s="16" t="s">
        <v>132</v>
      </c>
      <c r="N15" s="16" t="s">
        <v>133</v>
      </c>
      <c r="O15" s="16" t="s">
        <v>114</v>
      </c>
      <c r="P15" s="17" t="s">
        <v>134</v>
      </c>
      <c r="Q15" s="18"/>
      <c r="R15" s="18"/>
      <c r="S15" s="13"/>
      <c r="T15" s="13"/>
      <c r="U15" s="13"/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2" customFormat="1" ht="15.75">
      <c r="A16" s="19" t="s">
        <v>116</v>
      </c>
      <c r="B16" s="20">
        <v>4.78</v>
      </c>
      <c r="C16" s="20">
        <v>4.59</v>
      </c>
      <c r="D16" s="20">
        <v>3.86</v>
      </c>
      <c r="E16" s="20">
        <v>3.66</v>
      </c>
      <c r="F16" s="20">
        <v>2.77</v>
      </c>
      <c r="G16" s="20">
        <v>2.41</v>
      </c>
      <c r="H16" s="20">
        <v>22.09</v>
      </c>
      <c r="I16" s="20">
        <v>2.35</v>
      </c>
      <c r="J16" s="20">
        <v>2.41</v>
      </c>
      <c r="K16" s="20">
        <v>2.99</v>
      </c>
      <c r="L16" s="20">
        <v>3.66</v>
      </c>
      <c r="M16" s="20">
        <v>4.24</v>
      </c>
      <c r="N16" s="20">
        <v>4.96</v>
      </c>
      <c r="O16" s="20">
        <v>20.61</v>
      </c>
      <c r="P16" s="21">
        <v>42.7</v>
      </c>
      <c r="Q16" s="31"/>
      <c r="R16" s="31"/>
      <c r="S16" s="13"/>
      <c r="T16" s="13"/>
      <c r="U16" s="13"/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2" customFormat="1" ht="15.75">
      <c r="A17" s="19" t="s">
        <v>59</v>
      </c>
      <c r="B17" s="20">
        <v>3.4</v>
      </c>
      <c r="C17" s="20">
        <v>3.55</v>
      </c>
      <c r="D17" s="20">
        <v>3.08</v>
      </c>
      <c r="E17" s="20">
        <v>2.94</v>
      </c>
      <c r="F17" s="20">
        <v>2.58</v>
      </c>
      <c r="G17" s="20">
        <v>2.23</v>
      </c>
      <c r="H17" s="20">
        <v>17.77</v>
      </c>
      <c r="I17" s="20">
        <v>2.16</v>
      </c>
      <c r="J17" s="20">
        <v>2.19</v>
      </c>
      <c r="K17" s="20">
        <v>2.36</v>
      </c>
      <c r="L17" s="20">
        <v>3</v>
      </c>
      <c r="M17" s="20">
        <v>3.29</v>
      </c>
      <c r="N17" s="20">
        <v>3.7</v>
      </c>
      <c r="O17" s="20">
        <v>16.7</v>
      </c>
      <c r="P17" s="21">
        <v>34.47</v>
      </c>
      <c r="Q17" s="31"/>
      <c r="R17" s="31"/>
      <c r="S17" s="13"/>
      <c r="T17" s="1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2" customFormat="1" ht="15.75">
      <c r="A18" s="19" t="s">
        <v>60</v>
      </c>
      <c r="B18" s="20">
        <v>1.74</v>
      </c>
      <c r="C18" s="20">
        <v>1.72</v>
      </c>
      <c r="D18" s="20">
        <v>1.82</v>
      </c>
      <c r="E18" s="20">
        <v>1.71</v>
      </c>
      <c r="F18" s="20">
        <v>1.41</v>
      </c>
      <c r="G18" s="20">
        <v>0.4</v>
      </c>
      <c r="H18" s="20">
        <v>8.81</v>
      </c>
      <c r="I18" s="20">
        <v>0.26</v>
      </c>
      <c r="J18" s="20">
        <v>0.3</v>
      </c>
      <c r="K18" s="20">
        <v>0.97</v>
      </c>
      <c r="L18" s="20">
        <v>1.51</v>
      </c>
      <c r="M18" s="20">
        <v>1.72</v>
      </c>
      <c r="N18" s="20">
        <v>1.85</v>
      </c>
      <c r="O18" s="20">
        <v>6.609999999999999</v>
      </c>
      <c r="P18" s="21">
        <v>15.42</v>
      </c>
      <c r="Q18" s="31"/>
      <c r="R18" s="31"/>
      <c r="S18" s="13"/>
      <c r="T18" s="1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12" customFormat="1" ht="15.75">
      <c r="A19" s="19" t="s">
        <v>117</v>
      </c>
      <c r="B19" s="20">
        <v>207.39</v>
      </c>
      <c r="C19" s="20">
        <v>193.06</v>
      </c>
      <c r="D19" s="20">
        <v>201.77</v>
      </c>
      <c r="E19" s="20">
        <v>195.14</v>
      </c>
      <c r="F19" s="20">
        <v>194.37</v>
      </c>
      <c r="G19" s="20">
        <v>189.09</v>
      </c>
      <c r="H19" s="20">
        <v>1180.81</v>
      </c>
      <c r="I19" s="20">
        <v>199</v>
      </c>
      <c r="J19" s="20">
        <v>194.17</v>
      </c>
      <c r="K19" s="20">
        <v>188.53</v>
      </c>
      <c r="L19" s="20">
        <v>204.07</v>
      </c>
      <c r="M19" s="20">
        <v>203.39</v>
      </c>
      <c r="N19" s="20">
        <v>213.52</v>
      </c>
      <c r="O19" s="20">
        <v>1202.68</v>
      </c>
      <c r="P19" s="21">
        <v>2383.49</v>
      </c>
      <c r="Q19" s="31"/>
      <c r="R19" s="31"/>
      <c r="S19" s="13"/>
      <c r="T19" s="1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2" customFormat="1" ht="15.75">
      <c r="A20" s="19" t="s">
        <v>118</v>
      </c>
      <c r="B20" s="20">
        <v>217.30940000000004</v>
      </c>
      <c r="C20" s="20">
        <v>202.91799999999995</v>
      </c>
      <c r="D20" s="20">
        <v>210.534</v>
      </c>
      <c r="E20" s="20">
        <v>203.455</v>
      </c>
      <c r="F20" s="20">
        <v>201.13000000000002</v>
      </c>
      <c r="G20" s="20">
        <v>194.13400000000001</v>
      </c>
      <c r="H20" s="20">
        <v>1229.4804000000001</v>
      </c>
      <c r="I20" s="20">
        <v>203.773</v>
      </c>
      <c r="J20" s="20">
        <v>199.073</v>
      </c>
      <c r="K20" s="20">
        <v>194.84</v>
      </c>
      <c r="L20" s="20">
        <v>212.23999999999998</v>
      </c>
      <c r="M20" s="20">
        <v>212.64300000000003</v>
      </c>
      <c r="N20" s="20">
        <v>224.03</v>
      </c>
      <c r="O20" s="20">
        <v>1246.5990000000002</v>
      </c>
      <c r="P20" s="21">
        <v>2476.0794000000005</v>
      </c>
      <c r="Q20" s="31"/>
      <c r="R20" s="31"/>
      <c r="S20" s="32"/>
      <c r="T20" s="3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2" customFormat="1" ht="15.75">
      <c r="A21" s="19" t="s">
        <v>119</v>
      </c>
      <c r="B21" s="20">
        <v>5.83</v>
      </c>
      <c r="C21" s="20">
        <v>5.46</v>
      </c>
      <c r="D21" s="20">
        <v>4.68</v>
      </c>
      <c r="E21" s="20">
        <v>4.53</v>
      </c>
      <c r="F21" s="20">
        <v>3.93</v>
      </c>
      <c r="G21" s="20">
        <v>4.14</v>
      </c>
      <c r="H21" s="20">
        <v>28.57</v>
      </c>
      <c r="I21" s="20">
        <v>3</v>
      </c>
      <c r="J21" s="20">
        <v>3.46</v>
      </c>
      <c r="K21" s="20">
        <v>4.59</v>
      </c>
      <c r="L21" s="20">
        <v>4.8</v>
      </c>
      <c r="M21" s="20">
        <v>5.15</v>
      </c>
      <c r="N21" s="20">
        <v>5.33</v>
      </c>
      <c r="O21" s="20">
        <v>26.33</v>
      </c>
      <c r="P21" s="21">
        <v>54.9</v>
      </c>
      <c r="Q21" s="31"/>
      <c r="R21" s="31"/>
      <c r="S21" s="32"/>
      <c r="T21" s="3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2" customFormat="1" ht="16.5" thickBot="1">
      <c r="A22" s="19" t="s">
        <v>120</v>
      </c>
      <c r="B22" s="20">
        <v>1.14</v>
      </c>
      <c r="C22" s="20">
        <v>0.36</v>
      </c>
      <c r="D22" s="20">
        <v>1.87</v>
      </c>
      <c r="E22" s="20">
        <v>0.68</v>
      </c>
      <c r="F22" s="20">
        <v>0.7</v>
      </c>
      <c r="G22" s="20">
        <v>0.29</v>
      </c>
      <c r="H22" s="20">
        <v>5.04</v>
      </c>
      <c r="I22" s="20">
        <v>1.18</v>
      </c>
      <c r="J22" s="20">
        <v>1.21</v>
      </c>
      <c r="K22" s="20">
        <v>1.04</v>
      </c>
      <c r="L22" s="20">
        <v>1.1</v>
      </c>
      <c r="M22" s="20">
        <v>1.11</v>
      </c>
      <c r="N22" s="20">
        <v>1.6</v>
      </c>
      <c r="O22" s="20">
        <v>7.24</v>
      </c>
      <c r="P22" s="21">
        <v>12.280000000000001</v>
      </c>
      <c r="Q22" s="31"/>
      <c r="R22" s="31"/>
      <c r="S22" s="32"/>
      <c r="T22" s="3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2" customFormat="1" ht="16.5" thickBot="1">
      <c r="A23" s="26" t="s">
        <v>121</v>
      </c>
      <c r="B23" s="27">
        <v>224.27940000000004</v>
      </c>
      <c r="C23" s="27">
        <v>208.73799999999997</v>
      </c>
      <c r="D23" s="27">
        <v>217.084</v>
      </c>
      <c r="E23" s="27">
        <v>208.66500000000002</v>
      </c>
      <c r="F23" s="27">
        <v>205.76000000000002</v>
      </c>
      <c r="G23" s="27">
        <v>198.564</v>
      </c>
      <c r="H23" s="27">
        <v>1263.0904</v>
      </c>
      <c r="I23" s="27">
        <v>207.953</v>
      </c>
      <c r="J23" s="27">
        <v>203.74300000000002</v>
      </c>
      <c r="K23" s="27">
        <v>200.47</v>
      </c>
      <c r="L23" s="27">
        <v>218.14</v>
      </c>
      <c r="M23" s="27">
        <v>218.90300000000005</v>
      </c>
      <c r="N23" s="27">
        <v>230.96</v>
      </c>
      <c r="O23" s="27">
        <v>1280.169</v>
      </c>
      <c r="P23" s="28">
        <v>2543.2594</v>
      </c>
      <c r="Q23" s="31"/>
      <c r="R23" s="33"/>
      <c r="S23" s="32"/>
      <c r="T23" s="3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2" customFormat="1" ht="16.5" thickBo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0"/>
      <c r="S24" s="32"/>
      <c r="T24" s="3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2" customFormat="1" ht="15.75">
      <c r="A25" s="70" t="s">
        <v>100</v>
      </c>
      <c r="B25" s="72" t="s">
        <v>140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31"/>
      <c r="R25" s="31"/>
      <c r="S25" s="32"/>
      <c r="T25" s="3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2" customFormat="1" ht="48" customHeight="1">
      <c r="A26" s="71"/>
      <c r="B26" s="16" t="s">
        <v>122</v>
      </c>
      <c r="C26" s="16" t="s">
        <v>123</v>
      </c>
      <c r="D26" s="16" t="s">
        <v>124</v>
      </c>
      <c r="E26" s="16" t="s">
        <v>125</v>
      </c>
      <c r="F26" s="16" t="s">
        <v>126</v>
      </c>
      <c r="G26" s="16" t="s">
        <v>127</v>
      </c>
      <c r="H26" s="16" t="s">
        <v>107</v>
      </c>
      <c r="I26" s="16" t="s">
        <v>128</v>
      </c>
      <c r="J26" s="16" t="s">
        <v>129</v>
      </c>
      <c r="K26" s="16" t="s">
        <v>130</v>
      </c>
      <c r="L26" s="16" t="s">
        <v>131</v>
      </c>
      <c r="M26" s="16" t="s">
        <v>132</v>
      </c>
      <c r="N26" s="16" t="s">
        <v>133</v>
      </c>
      <c r="O26" s="16" t="s">
        <v>114</v>
      </c>
      <c r="P26" s="17" t="s">
        <v>134</v>
      </c>
      <c r="Q26" s="31"/>
      <c r="R26" s="31"/>
      <c r="S26" s="32"/>
      <c r="T26" s="3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2" customFormat="1" ht="15.75">
      <c r="A27" s="19" t="s">
        <v>116</v>
      </c>
      <c r="B27" s="20">
        <v>4.72</v>
      </c>
      <c r="C27" s="20">
        <v>4.47</v>
      </c>
      <c r="D27" s="20">
        <v>3.92</v>
      </c>
      <c r="E27" s="20">
        <v>3.74</v>
      </c>
      <c r="F27" s="20">
        <v>3.15</v>
      </c>
      <c r="G27" s="20">
        <v>2.69</v>
      </c>
      <c r="H27" s="20">
        <v>22.97</v>
      </c>
      <c r="I27" s="20">
        <v>2.54</v>
      </c>
      <c r="J27" s="20">
        <v>2.65</v>
      </c>
      <c r="K27" s="20">
        <v>3.38</v>
      </c>
      <c r="L27" s="20">
        <v>3.96</v>
      </c>
      <c r="M27" s="20">
        <v>4.63</v>
      </c>
      <c r="N27" s="20">
        <v>5.39</v>
      </c>
      <c r="O27" s="20">
        <v>22.55</v>
      </c>
      <c r="P27" s="21">
        <v>45.519999999999996</v>
      </c>
      <c r="Q27" s="31"/>
      <c r="R27" s="31"/>
      <c r="S27" s="32"/>
      <c r="T27" s="3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2" customFormat="1" ht="15.75">
      <c r="A28" s="19" t="s">
        <v>59</v>
      </c>
      <c r="B28" s="20">
        <v>3.36</v>
      </c>
      <c r="C28" s="20">
        <v>3.45</v>
      </c>
      <c r="D28" s="20">
        <v>3.13</v>
      </c>
      <c r="E28" s="20">
        <v>3.01</v>
      </c>
      <c r="F28" s="20">
        <v>2.93</v>
      </c>
      <c r="G28" s="20">
        <v>2.48</v>
      </c>
      <c r="H28" s="20">
        <v>18.49</v>
      </c>
      <c r="I28" s="20">
        <v>2.33</v>
      </c>
      <c r="J28" s="20">
        <v>2.41</v>
      </c>
      <c r="K28" s="20">
        <v>2.66</v>
      </c>
      <c r="L28" s="20">
        <v>3.24</v>
      </c>
      <c r="M28" s="20">
        <v>3.59</v>
      </c>
      <c r="N28" s="20">
        <v>4.02</v>
      </c>
      <c r="O28" s="20">
        <v>18.25</v>
      </c>
      <c r="P28" s="21">
        <v>36.739999999999995</v>
      </c>
      <c r="Q28" s="31"/>
      <c r="R28" s="31"/>
      <c r="S28" s="32"/>
      <c r="T28" s="3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2" customFormat="1" ht="15.75">
      <c r="A29" s="19" t="s">
        <v>60</v>
      </c>
      <c r="B29" s="20">
        <v>1.72</v>
      </c>
      <c r="C29" s="20">
        <v>1.68</v>
      </c>
      <c r="D29" s="20">
        <v>1.85</v>
      </c>
      <c r="E29" s="20">
        <v>1.75</v>
      </c>
      <c r="F29" s="20">
        <v>1.6</v>
      </c>
      <c r="G29" s="20">
        <v>0.45</v>
      </c>
      <c r="H29" s="20">
        <v>9.17</v>
      </c>
      <c r="I29" s="20">
        <v>0.29</v>
      </c>
      <c r="J29" s="20">
        <v>0.33</v>
      </c>
      <c r="K29" s="20">
        <v>1.09</v>
      </c>
      <c r="L29" s="20">
        <v>1.64</v>
      </c>
      <c r="M29" s="20">
        <v>1.88</v>
      </c>
      <c r="N29" s="20">
        <v>2.01</v>
      </c>
      <c r="O29" s="20">
        <v>7.239999999999999</v>
      </c>
      <c r="P29" s="21">
        <v>16.41</v>
      </c>
      <c r="Q29" s="31"/>
      <c r="R29" s="31"/>
      <c r="S29" s="32"/>
      <c r="T29" s="3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12" customFormat="1" ht="15.75">
      <c r="A30" s="19" t="s">
        <v>117</v>
      </c>
      <c r="B30" s="20">
        <v>204.5</v>
      </c>
      <c r="C30" s="20">
        <v>187.94</v>
      </c>
      <c r="D30" s="20">
        <v>205.15</v>
      </c>
      <c r="E30" s="20">
        <v>199.43</v>
      </c>
      <c r="F30" s="20">
        <v>220.9</v>
      </c>
      <c r="G30" s="20">
        <v>210.81</v>
      </c>
      <c r="H30" s="20">
        <v>1228.19</v>
      </c>
      <c r="I30" s="20">
        <v>215.25</v>
      </c>
      <c r="J30" s="20">
        <v>213.06</v>
      </c>
      <c r="K30" s="20">
        <v>212.84</v>
      </c>
      <c r="L30" s="20">
        <v>220.61</v>
      </c>
      <c r="M30" s="20">
        <v>222.21</v>
      </c>
      <c r="N30" s="20">
        <v>232.04</v>
      </c>
      <c r="O30" s="20">
        <v>1316.01</v>
      </c>
      <c r="P30" s="21">
        <v>2544.2</v>
      </c>
      <c r="Q30" s="31"/>
      <c r="R30" s="31"/>
      <c r="S30" s="32"/>
      <c r="T30" s="3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12" customFormat="1" ht="15.75">
      <c r="A31" s="19" t="s">
        <v>118</v>
      </c>
      <c r="B31" s="20">
        <v>214.29</v>
      </c>
      <c r="C31" s="20">
        <v>197.54</v>
      </c>
      <c r="D31" s="20">
        <v>214.06</v>
      </c>
      <c r="E31" s="20">
        <v>207.92</v>
      </c>
      <c r="F31" s="20">
        <v>228.57999999999998</v>
      </c>
      <c r="G31" s="20">
        <v>216.43</v>
      </c>
      <c r="H31" s="20">
        <v>1278.82</v>
      </c>
      <c r="I31" s="20">
        <v>220.41</v>
      </c>
      <c r="J31" s="20">
        <v>218.45000000000002</v>
      </c>
      <c r="K31" s="20">
        <v>219.96999999999997</v>
      </c>
      <c r="L31" s="20">
        <v>229.44999999999996</v>
      </c>
      <c r="M31" s="20">
        <v>232.31999999999996</v>
      </c>
      <c r="N31" s="20">
        <v>243.46</v>
      </c>
      <c r="O31" s="20">
        <v>1364.06</v>
      </c>
      <c r="P31" s="21">
        <v>2642.88</v>
      </c>
      <c r="Q31" s="31"/>
      <c r="R31" s="34"/>
      <c r="S31" s="32"/>
      <c r="T31" s="3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2" customFormat="1" ht="15.75">
      <c r="A32" s="19" t="s">
        <v>119</v>
      </c>
      <c r="B32" s="20">
        <v>5.59</v>
      </c>
      <c r="C32" s="20">
        <v>5.27</v>
      </c>
      <c r="D32" s="20">
        <v>4.31</v>
      </c>
      <c r="E32" s="20">
        <v>4.33</v>
      </c>
      <c r="F32" s="20">
        <v>3.89</v>
      </c>
      <c r="G32" s="20">
        <v>4.44</v>
      </c>
      <c r="H32" s="20">
        <v>27.830000000000002</v>
      </c>
      <c r="I32" s="20">
        <v>3.53</v>
      </c>
      <c r="J32" s="20">
        <v>3.58</v>
      </c>
      <c r="K32" s="20">
        <v>4.72</v>
      </c>
      <c r="L32" s="20">
        <v>4.46</v>
      </c>
      <c r="M32" s="20">
        <v>5.15</v>
      </c>
      <c r="N32" s="20">
        <v>5.16</v>
      </c>
      <c r="O32" s="20">
        <v>26.599999999999998</v>
      </c>
      <c r="P32" s="21">
        <v>54.43</v>
      </c>
      <c r="Q32" s="34"/>
      <c r="R32" s="34"/>
      <c r="S32" s="32"/>
      <c r="T32" s="3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2" customFormat="1" ht="15.75">
      <c r="A33" s="19" t="s">
        <v>120</v>
      </c>
      <c r="B33" s="20">
        <v>1.34</v>
      </c>
      <c r="C33" s="20">
        <v>0.28</v>
      </c>
      <c r="D33" s="20">
        <v>1.5</v>
      </c>
      <c r="E33" s="20">
        <v>0.72</v>
      </c>
      <c r="F33" s="20">
        <v>1.1</v>
      </c>
      <c r="G33" s="20">
        <v>0.12</v>
      </c>
      <c r="H33" s="20">
        <v>5.06</v>
      </c>
      <c r="I33" s="20">
        <v>1.11</v>
      </c>
      <c r="J33" s="20">
        <v>1.05</v>
      </c>
      <c r="K33" s="20">
        <v>0.52</v>
      </c>
      <c r="L33" s="20">
        <v>1.4000000000000001</v>
      </c>
      <c r="M33" s="20">
        <v>1.11</v>
      </c>
      <c r="N33" s="20">
        <v>1.6600000000000001</v>
      </c>
      <c r="O33" s="20">
        <v>6.8500000000000005</v>
      </c>
      <c r="P33" s="21">
        <v>11.91</v>
      </c>
      <c r="Q33" s="34"/>
      <c r="R33" s="34"/>
      <c r="S33" s="32"/>
      <c r="T33" s="3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2" customFormat="1" ht="16.5" thickBot="1">
      <c r="A34" s="26" t="s">
        <v>135</v>
      </c>
      <c r="B34" s="27">
        <v>221.22</v>
      </c>
      <c r="C34" s="27">
        <v>203.09</v>
      </c>
      <c r="D34" s="27">
        <v>219.87</v>
      </c>
      <c r="E34" s="27">
        <v>212.97</v>
      </c>
      <c r="F34" s="27">
        <v>233.56999999999996</v>
      </c>
      <c r="G34" s="27">
        <v>220.99</v>
      </c>
      <c r="H34" s="27">
        <v>1311.71</v>
      </c>
      <c r="I34" s="27">
        <v>225.05</v>
      </c>
      <c r="J34" s="27">
        <v>223.08000000000004</v>
      </c>
      <c r="K34" s="27">
        <v>225.20999999999998</v>
      </c>
      <c r="L34" s="27">
        <v>235.30999999999997</v>
      </c>
      <c r="M34" s="27">
        <v>238.57999999999998</v>
      </c>
      <c r="N34" s="27">
        <v>250.28</v>
      </c>
      <c r="O34" s="27">
        <v>1397.51</v>
      </c>
      <c r="P34" s="28">
        <v>2709.2200000000003</v>
      </c>
      <c r="Q34" s="31"/>
      <c r="R34" s="34"/>
      <c r="S34" s="32"/>
      <c r="T34" s="3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12" customFormat="1" ht="16.5" thickBo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4"/>
      <c r="S35" s="32"/>
      <c r="T35" s="3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12" customFormat="1" ht="15.75">
      <c r="A36" s="70" t="s">
        <v>100</v>
      </c>
      <c r="B36" s="72" t="s">
        <v>136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/>
      <c r="R36" s="31"/>
      <c r="S36" s="32"/>
      <c r="T36" s="32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12" customFormat="1" ht="48" customHeight="1">
      <c r="A37" s="71"/>
      <c r="B37" s="16" t="s">
        <v>122</v>
      </c>
      <c r="C37" s="16" t="s">
        <v>123</v>
      </c>
      <c r="D37" s="16" t="s">
        <v>124</v>
      </c>
      <c r="E37" s="16" t="s">
        <v>125</v>
      </c>
      <c r="F37" s="16" t="s">
        <v>126</v>
      </c>
      <c r="G37" s="16" t="s">
        <v>127</v>
      </c>
      <c r="H37" s="16" t="s">
        <v>107</v>
      </c>
      <c r="I37" s="16" t="s">
        <v>128</v>
      </c>
      <c r="J37" s="16" t="s">
        <v>129</v>
      </c>
      <c r="K37" s="16" t="s">
        <v>130</v>
      </c>
      <c r="L37" s="16" t="s">
        <v>131</v>
      </c>
      <c r="M37" s="16" t="s">
        <v>132</v>
      </c>
      <c r="N37" s="16" t="s">
        <v>133</v>
      </c>
      <c r="O37" s="16" t="s">
        <v>114</v>
      </c>
      <c r="P37" s="17" t="s">
        <v>134</v>
      </c>
      <c r="Q37" s="31"/>
      <c r="R37" s="31"/>
      <c r="S37" s="32"/>
      <c r="T37" s="32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12" customFormat="1" ht="15.75">
      <c r="A38" s="19" t="s">
        <v>118</v>
      </c>
      <c r="B38" s="35">
        <v>301.56</v>
      </c>
      <c r="C38" s="35">
        <v>309.57000000000005</v>
      </c>
      <c r="D38" s="35">
        <v>282.67</v>
      </c>
      <c r="E38" s="35">
        <v>278.45000000000005</v>
      </c>
      <c r="F38" s="35">
        <v>268.40000000000003</v>
      </c>
      <c r="G38" s="35">
        <v>271.1600000000001</v>
      </c>
      <c r="H38" s="35">
        <v>285.30166666666673</v>
      </c>
      <c r="I38" s="35">
        <v>271.61</v>
      </c>
      <c r="J38" s="35">
        <v>273.08</v>
      </c>
      <c r="K38" s="35">
        <v>273.46999999999997</v>
      </c>
      <c r="L38" s="35">
        <v>292.59</v>
      </c>
      <c r="M38" s="35">
        <v>302.99</v>
      </c>
      <c r="N38" s="35">
        <v>305.37</v>
      </c>
      <c r="O38" s="35">
        <v>286.5183333333334</v>
      </c>
      <c r="P38" s="36">
        <v>285.9100000000001</v>
      </c>
      <c r="Q38" s="31"/>
      <c r="R38" s="31"/>
      <c r="S38" s="32"/>
      <c r="T38" s="3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2" customFormat="1" ht="15.75">
      <c r="A39" s="19" t="s">
        <v>119</v>
      </c>
      <c r="B39" s="20">
        <v>13.64</v>
      </c>
      <c r="C39" s="20">
        <v>14.15</v>
      </c>
      <c r="D39" s="20">
        <v>10.96</v>
      </c>
      <c r="E39" s="20">
        <v>10.96</v>
      </c>
      <c r="F39" s="20">
        <v>9.2</v>
      </c>
      <c r="G39" s="20">
        <v>10.02</v>
      </c>
      <c r="H39" s="35">
        <v>11.488333333333332</v>
      </c>
      <c r="I39" s="20">
        <v>7.14</v>
      </c>
      <c r="J39" s="20">
        <v>8.23</v>
      </c>
      <c r="K39" s="20">
        <v>11.3</v>
      </c>
      <c r="L39" s="20">
        <v>11.44</v>
      </c>
      <c r="M39" s="20">
        <v>12.67</v>
      </c>
      <c r="N39" s="20">
        <v>12.69</v>
      </c>
      <c r="O39" s="35">
        <v>10.578333333333333</v>
      </c>
      <c r="P39" s="36">
        <v>11.033333333333331</v>
      </c>
      <c r="Q39" s="31"/>
      <c r="R39" s="31"/>
      <c r="S39" s="32"/>
      <c r="T39" s="32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12" customFormat="1" ht="15.75">
      <c r="A40" s="19" t="s">
        <v>120</v>
      </c>
      <c r="B40" s="20">
        <v>3.05</v>
      </c>
      <c r="C40" s="20">
        <v>3.13</v>
      </c>
      <c r="D40" s="20">
        <v>2.86</v>
      </c>
      <c r="E40" s="20">
        <v>2.81</v>
      </c>
      <c r="F40" s="20">
        <v>2.71</v>
      </c>
      <c r="G40" s="20">
        <v>2.74</v>
      </c>
      <c r="H40" s="35">
        <v>2.883333333333333</v>
      </c>
      <c r="I40" s="20">
        <v>2.74</v>
      </c>
      <c r="J40" s="20">
        <v>2.76</v>
      </c>
      <c r="K40" s="20">
        <v>2.76</v>
      </c>
      <c r="L40" s="20">
        <v>2.96</v>
      </c>
      <c r="M40" s="20">
        <v>3.06</v>
      </c>
      <c r="N40" s="20">
        <v>3.08</v>
      </c>
      <c r="O40" s="35">
        <v>2.893333333333333</v>
      </c>
      <c r="P40" s="36">
        <v>2.8883333333333328</v>
      </c>
      <c r="Q40" s="23"/>
      <c r="R40" s="31"/>
      <c r="S40" s="32"/>
      <c r="T40" s="32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12" customFormat="1" ht="16.5" thickBot="1">
      <c r="A41" s="26" t="s">
        <v>135</v>
      </c>
      <c r="B41" s="27">
        <v>318.25</v>
      </c>
      <c r="C41" s="27">
        <v>326.85</v>
      </c>
      <c r="D41" s="27">
        <v>296.49</v>
      </c>
      <c r="E41" s="27">
        <v>292.22</v>
      </c>
      <c r="F41" s="27">
        <v>280.31</v>
      </c>
      <c r="G41" s="27">
        <v>283.9200000000001</v>
      </c>
      <c r="H41" s="37">
        <v>299.67333333333335</v>
      </c>
      <c r="I41" s="27">
        <v>281.49</v>
      </c>
      <c r="J41" s="27">
        <v>284.07</v>
      </c>
      <c r="K41" s="27">
        <v>287.53</v>
      </c>
      <c r="L41" s="27">
        <v>306.98999999999995</v>
      </c>
      <c r="M41" s="27">
        <v>318.72</v>
      </c>
      <c r="N41" s="27">
        <v>321.14</v>
      </c>
      <c r="O41" s="37">
        <v>299.99</v>
      </c>
      <c r="P41" s="38">
        <v>299.8316666666667</v>
      </c>
      <c r="Q41" s="34"/>
      <c r="R41" s="31"/>
      <c r="S41" s="32"/>
      <c r="T41" s="3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12" customFormat="1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1"/>
      <c r="S42" s="32"/>
      <c r="T42" s="32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12" customFormat="1" ht="15.75">
      <c r="A43" s="74" t="s">
        <v>100</v>
      </c>
      <c r="B43" s="75" t="s">
        <v>141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31"/>
      <c r="R43" s="31"/>
      <c r="S43" s="32"/>
      <c r="T43" s="3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12" customFormat="1" ht="31.5">
      <c r="A44" s="74"/>
      <c r="B44" s="16" t="s">
        <v>122</v>
      </c>
      <c r="C44" s="16" t="s">
        <v>123</v>
      </c>
      <c r="D44" s="16" t="s">
        <v>124</v>
      </c>
      <c r="E44" s="16" t="s">
        <v>125</v>
      </c>
      <c r="F44" s="16" t="s">
        <v>126</v>
      </c>
      <c r="G44" s="16" t="s">
        <v>127</v>
      </c>
      <c r="H44" s="16" t="s">
        <v>107</v>
      </c>
      <c r="I44" s="16" t="s">
        <v>128</v>
      </c>
      <c r="J44" s="16" t="s">
        <v>129</v>
      </c>
      <c r="K44" s="16" t="s">
        <v>130</v>
      </c>
      <c r="L44" s="16" t="s">
        <v>131</v>
      </c>
      <c r="M44" s="16" t="s">
        <v>132</v>
      </c>
      <c r="N44" s="16" t="s">
        <v>133</v>
      </c>
      <c r="O44" s="16" t="s">
        <v>114</v>
      </c>
      <c r="P44" s="16" t="s">
        <v>134</v>
      </c>
      <c r="Q44" s="31"/>
      <c r="R44" s="31"/>
      <c r="S44" s="32"/>
      <c r="T44" s="32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12" customFormat="1" ht="15.75">
      <c r="A45" s="54" t="s">
        <v>118</v>
      </c>
      <c r="B45" s="35">
        <v>298.23</v>
      </c>
      <c r="C45" s="35">
        <v>304.4200000000001</v>
      </c>
      <c r="D45" s="35">
        <v>295.21999999999997</v>
      </c>
      <c r="E45" s="35">
        <v>288.83</v>
      </c>
      <c r="F45" s="35">
        <v>311.33000000000004</v>
      </c>
      <c r="G45" s="35">
        <v>301.63</v>
      </c>
      <c r="H45" s="35">
        <v>299.9433333333334</v>
      </c>
      <c r="I45" s="35">
        <v>295.90999999999997</v>
      </c>
      <c r="J45" s="35">
        <v>294.79</v>
      </c>
      <c r="K45" s="35">
        <v>307.46000000000004</v>
      </c>
      <c r="L45" s="35">
        <v>319.46</v>
      </c>
      <c r="M45" s="35">
        <v>333.34000000000003</v>
      </c>
      <c r="N45" s="35">
        <v>338.39000000000004</v>
      </c>
      <c r="O45" s="35">
        <v>314.8916666666667</v>
      </c>
      <c r="P45" s="35">
        <v>307.4175</v>
      </c>
      <c r="Q45" s="31"/>
      <c r="R45" s="31"/>
      <c r="S45" s="32"/>
      <c r="T45" s="3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2" customFormat="1" ht="15.75">
      <c r="A46" s="54" t="s">
        <v>119</v>
      </c>
      <c r="B46" s="20">
        <v>13.42</v>
      </c>
      <c r="C46" s="20">
        <v>12.65</v>
      </c>
      <c r="D46" s="20">
        <v>10.35</v>
      </c>
      <c r="E46" s="20">
        <v>10.39</v>
      </c>
      <c r="F46" s="20">
        <v>9.34</v>
      </c>
      <c r="G46" s="20">
        <v>10.66</v>
      </c>
      <c r="H46" s="35">
        <v>11.135</v>
      </c>
      <c r="I46" s="20">
        <v>8.47</v>
      </c>
      <c r="J46" s="20">
        <v>8.59</v>
      </c>
      <c r="K46" s="20">
        <v>11.33</v>
      </c>
      <c r="L46" s="20">
        <v>10.71</v>
      </c>
      <c r="M46" s="20">
        <v>12.36</v>
      </c>
      <c r="N46" s="20">
        <v>12.39</v>
      </c>
      <c r="O46" s="35">
        <v>10.641666666666667</v>
      </c>
      <c r="P46" s="35">
        <v>10.888333333333334</v>
      </c>
      <c r="Q46" s="31"/>
      <c r="R46" s="31"/>
      <c r="S46" s="32"/>
      <c r="T46" s="32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2" customFormat="1" ht="15.75">
      <c r="A47" s="54" t="s">
        <v>120</v>
      </c>
      <c r="B47" s="20">
        <v>3.01</v>
      </c>
      <c r="C47" s="20">
        <v>3.08</v>
      </c>
      <c r="D47" s="20">
        <v>2.98</v>
      </c>
      <c r="E47" s="20">
        <v>2.92</v>
      </c>
      <c r="F47" s="20">
        <v>3.14</v>
      </c>
      <c r="G47" s="20">
        <v>3.05</v>
      </c>
      <c r="H47" s="35">
        <v>3.03</v>
      </c>
      <c r="I47" s="20">
        <v>2.99</v>
      </c>
      <c r="J47" s="20">
        <v>2.98</v>
      </c>
      <c r="K47" s="20">
        <v>3.11</v>
      </c>
      <c r="L47" s="20">
        <v>3.23</v>
      </c>
      <c r="M47" s="20">
        <v>3.37</v>
      </c>
      <c r="N47" s="20">
        <v>3.42</v>
      </c>
      <c r="O47" s="35">
        <v>3.1833333333333336</v>
      </c>
      <c r="P47" s="35">
        <v>3.1066666666666665</v>
      </c>
      <c r="Q47" s="31"/>
      <c r="R47" s="31"/>
      <c r="S47" s="32"/>
      <c r="T47" s="3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2" customFormat="1" ht="15.75">
      <c r="A48" s="54" t="s">
        <v>135</v>
      </c>
      <c r="B48" s="20">
        <v>314.66</v>
      </c>
      <c r="C48" s="20">
        <v>320.15000000000003</v>
      </c>
      <c r="D48" s="20">
        <v>308.55</v>
      </c>
      <c r="E48" s="20">
        <v>302.14</v>
      </c>
      <c r="F48" s="20">
        <v>323.81</v>
      </c>
      <c r="G48" s="20">
        <v>315.34000000000003</v>
      </c>
      <c r="H48" s="20">
        <v>314.10833333333335</v>
      </c>
      <c r="I48" s="20">
        <v>307.37</v>
      </c>
      <c r="J48" s="20">
        <v>306.36</v>
      </c>
      <c r="K48" s="20">
        <v>321.90000000000003</v>
      </c>
      <c r="L48" s="20">
        <v>333.4</v>
      </c>
      <c r="M48" s="20">
        <v>349.07000000000005</v>
      </c>
      <c r="N48" s="20">
        <v>354.20000000000005</v>
      </c>
      <c r="O48" s="20">
        <v>328.71666666666675</v>
      </c>
      <c r="P48" s="35">
        <v>321.4125</v>
      </c>
      <c r="R48" s="31"/>
      <c r="S48" s="32"/>
      <c r="T48" s="32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2:256" ht="15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9"/>
      <c r="O49" s="39"/>
      <c r="P49" s="40"/>
      <c r="Q49" s="40"/>
      <c r="R49" s="39"/>
      <c r="S49" s="40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1" spans="1:256" ht="37.5" customHeight="1">
      <c r="A51" s="76" t="s">
        <v>137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42"/>
      <c r="R51" s="42"/>
      <c r="S51" s="43"/>
      <c r="T51" s="4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</sheetData>
  <sheetProtection/>
  <mergeCells count="12">
    <mergeCell ref="A25:A26"/>
    <mergeCell ref="B25:P25"/>
    <mergeCell ref="A36:A37"/>
    <mergeCell ref="B36:P36"/>
    <mergeCell ref="A43:A44"/>
    <mergeCell ref="B43:P43"/>
    <mergeCell ref="A51:P51"/>
    <mergeCell ref="A1:P1"/>
    <mergeCell ref="A3:A4"/>
    <mergeCell ref="B3:P3"/>
    <mergeCell ref="A14:A15"/>
    <mergeCell ref="B14:P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Нистратов А.П.</cp:lastModifiedBy>
  <cp:lastPrinted>2015-05-13T13:48:11Z</cp:lastPrinted>
  <dcterms:created xsi:type="dcterms:W3CDTF">2014-08-15T10:06:32Z</dcterms:created>
  <dcterms:modified xsi:type="dcterms:W3CDTF">2015-05-13T13:49:32Z</dcterms:modified>
  <cp:category/>
  <cp:version/>
  <cp:contentType/>
  <cp:contentStatus/>
</cp:coreProperties>
</file>