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1" yWindow="242" windowWidth="9717" windowHeight="7200" tabRatio="608" activeTab="0"/>
  </bookViews>
  <sheets>
    <sheet name="2019" sheetId="1" r:id="rId1"/>
  </sheets>
  <definedNames>
    <definedName name="_xlnm.Print_Area" localSheetId="0">'2019'!$A$1:$Z$15</definedName>
  </definedNames>
  <calcPr fullCalcOnLoad="1"/>
</workbook>
</file>

<file path=xl/sharedStrings.xml><?xml version="1.0" encoding="utf-8"?>
<sst xmlns="http://schemas.openxmlformats.org/spreadsheetml/2006/main" count="70" uniqueCount="24">
  <si>
    <t>№             п/п</t>
  </si>
  <si>
    <t>Наименование поставщика</t>
  </si>
  <si>
    <t>Цена, руб./кВт.ч</t>
  </si>
  <si>
    <t xml:space="preserve"> </t>
  </si>
  <si>
    <t>Цена, руб./кВт.</t>
  </si>
  <si>
    <t>Объем э/эн., кВт.ч</t>
  </si>
  <si>
    <t>Объем мощности, кВт.</t>
  </si>
  <si>
    <t>Исполнительный директор  ______________________ А.Ю. Евтеев</t>
  </si>
  <si>
    <t xml:space="preserve">       АО "АтомЭнергоСбыт"</t>
  </si>
  <si>
    <t>Январь</t>
  </si>
  <si>
    <t>Февраль</t>
  </si>
  <si>
    <t>Март</t>
  </si>
  <si>
    <t xml:space="preserve">Апрель 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</si>
  <si>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</si>
  <si>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</si>
  <si>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</si>
  <si>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</si>
  <si>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</si>
  <si>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</si>
  <si>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</si>
  <si>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</si>
  <si>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2019 год</t>
  </si>
  <si>
    <t>Объёмы покупки электрической энергии (мощности) на розничном рынке электроэнергии в качестве энергосбытовой организации 
(п. 52-а ПП РФ от 21.01.2004 №24, в ред. от 30.01.2019)</t>
  </si>
  <si>
    <t>Генеральный директор  _____________________________ А.Ю. Евтеев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</si>
</sst>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_);_(@_)"/>
    <numFmt numFmtId="189" formatCode="_-* #,##0.0_р_._-;\-* #,##0.0_р_._-;_-* &quot;-&quot;?_р_._-;_-@_-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#,##0.0"/>
    <numFmt numFmtId="198" formatCode="0.00000"/>
    <numFmt numFmtId="199" formatCode="0.0"/>
    <numFmt numFmtId="200" formatCode="0.000"/>
    <numFmt numFmtId="201" formatCode="0.0000"/>
  </numFmts>
  <fonts count="45">
    <font>
      <sz val="10"/>
      <name val="Arial"/>
      <family val="0"/>
    </font>
    <font>
      <b/>
      <sz val="1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 Cyr"/>
      <family val="2"/>
    </font>
    <font>
      <sz val="18"/>
      <name val="Arial"/>
      <family val="2"/>
    </font>
    <font>
      <sz val="18"/>
      <name val="Arial Cyr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93" fontId="5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193" fontId="1" fillId="0" borderId="11" xfId="0" applyNumberFormat="1" applyFont="1" applyFill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98" fontId="9" fillId="0" borderId="15" xfId="0" applyNumberFormat="1" applyFont="1" applyBorder="1" applyAlignment="1">
      <alignment horizontal="center" vertical="center"/>
    </xf>
    <xf numFmtId="193" fontId="1" fillId="0" borderId="16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98" fontId="9" fillId="0" borderId="15" xfId="0" applyNumberFormat="1" applyFont="1" applyBorder="1" applyAlignment="1">
      <alignment horizontal="center" vertical="center"/>
    </xf>
    <xf numFmtId="198" fontId="9" fillId="0" borderId="17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198" fontId="9" fillId="0" borderId="17" xfId="0" applyNumberFormat="1" applyFont="1" applyFill="1" applyBorder="1" applyAlignment="1">
      <alignment horizontal="center" vertical="center"/>
    </xf>
    <xf numFmtId="198" fontId="9" fillId="0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8" fillId="0" borderId="25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tabSelected="1" zoomScale="50" zoomScaleNormal="50" zoomScaleSheetLayoutView="70" workbookViewId="0" topLeftCell="K1">
      <selection activeCell="Z8" sqref="Z8"/>
    </sheetView>
  </sheetViews>
  <sheetFormatPr defaultColWidth="9.140625" defaultRowHeight="12.75"/>
  <cols>
    <col min="1" max="1" width="7.00390625" style="2" customWidth="1"/>
    <col min="2" max="2" width="37.8515625" style="2" customWidth="1"/>
    <col min="3" max="3" width="18.7109375" style="2" bestFit="1" customWidth="1"/>
    <col min="4" max="4" width="18.140625" style="2" customWidth="1"/>
    <col min="5" max="5" width="18.7109375" style="2" bestFit="1" customWidth="1"/>
    <col min="6" max="6" width="18.8515625" style="2" customWidth="1"/>
    <col min="7" max="7" width="18.7109375" style="2" bestFit="1" customWidth="1"/>
    <col min="8" max="8" width="18.7109375" style="2" customWidth="1"/>
    <col min="9" max="9" width="18.7109375" style="2" bestFit="1" customWidth="1"/>
    <col min="10" max="10" width="17.7109375" style="2" bestFit="1" customWidth="1"/>
    <col min="11" max="11" width="18.7109375" style="2" bestFit="1" customWidth="1"/>
    <col min="12" max="12" width="17.57421875" style="2" bestFit="1" customWidth="1"/>
    <col min="13" max="13" width="18.7109375" style="2" bestFit="1" customWidth="1"/>
    <col min="14" max="14" width="17.57421875" style="2" bestFit="1" customWidth="1"/>
    <col min="15" max="15" width="19.140625" style="2" customWidth="1"/>
    <col min="16" max="16" width="18.57421875" style="2" bestFit="1" customWidth="1"/>
    <col min="17" max="17" width="20.7109375" style="2" bestFit="1" customWidth="1"/>
    <col min="18" max="18" width="18.57421875" style="2" bestFit="1" customWidth="1"/>
    <col min="19" max="19" width="21.00390625" style="2" customWidth="1"/>
    <col min="20" max="20" width="18.57421875" style="2" bestFit="1" customWidth="1"/>
    <col min="21" max="21" width="22.421875" style="2" bestFit="1" customWidth="1"/>
    <col min="22" max="22" width="18.7109375" style="2" customWidth="1"/>
    <col min="23" max="23" width="17.57421875" style="2" customWidth="1"/>
    <col min="24" max="24" width="17.7109375" style="2" bestFit="1" customWidth="1"/>
    <col min="25" max="25" width="18.00390625" style="2" customWidth="1"/>
    <col min="26" max="26" width="19.7109375" style="2" bestFit="1" customWidth="1"/>
    <col min="27" max="16384" width="9.140625" style="2" customWidth="1"/>
  </cols>
  <sheetData>
    <row r="1" spans="1:26" ht="69" customHeight="1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12" ht="23.25" customHeight="1">
      <c r="A2" s="1"/>
      <c r="B2" s="1"/>
      <c r="C2" s="1"/>
      <c r="D2" s="1"/>
      <c r="E2" s="1"/>
      <c r="F2" s="1"/>
      <c r="G2" s="31" t="s">
        <v>21</v>
      </c>
      <c r="H2" s="1"/>
      <c r="I2" s="1"/>
      <c r="J2" s="1"/>
      <c r="K2" s="1"/>
      <c r="L2" s="1"/>
    </row>
    <row r="3" spans="1:5" ht="18" customHeight="1" thickBot="1">
      <c r="A3" s="33"/>
      <c r="B3" s="33"/>
      <c r="C3" s="33"/>
      <c r="D3" s="33"/>
      <c r="E3" s="3"/>
    </row>
    <row r="4" spans="1:26" ht="40.5" customHeight="1">
      <c r="A4" s="34" t="s">
        <v>0</v>
      </c>
      <c r="B4" s="36" t="s">
        <v>1</v>
      </c>
      <c r="C4" s="38" t="s">
        <v>9</v>
      </c>
      <c r="D4" s="39"/>
      <c r="E4" s="41" t="s">
        <v>10</v>
      </c>
      <c r="F4" s="41"/>
      <c r="G4" s="38" t="s">
        <v>11</v>
      </c>
      <c r="H4" s="39"/>
      <c r="I4" s="41" t="s">
        <v>12</v>
      </c>
      <c r="J4" s="41"/>
      <c r="K4" s="38" t="s">
        <v>13</v>
      </c>
      <c r="L4" s="39"/>
      <c r="M4" s="41" t="s">
        <v>14</v>
      </c>
      <c r="N4" s="41"/>
      <c r="O4" s="38" t="s">
        <v>15</v>
      </c>
      <c r="P4" s="39"/>
      <c r="Q4" s="41" t="s">
        <v>16</v>
      </c>
      <c r="R4" s="41"/>
      <c r="S4" s="38" t="s">
        <v>17</v>
      </c>
      <c r="T4" s="39"/>
      <c r="U4" s="38" t="s">
        <v>18</v>
      </c>
      <c r="V4" s="39"/>
      <c r="W4" s="38" t="s">
        <v>19</v>
      </c>
      <c r="X4" s="39"/>
      <c r="Y4" s="38" t="s">
        <v>20</v>
      </c>
      <c r="Z4" s="39"/>
    </row>
    <row r="5" spans="1:26" ht="63" customHeight="1">
      <c r="A5" s="35"/>
      <c r="B5" s="37"/>
      <c r="C5" s="25" t="s">
        <v>5</v>
      </c>
      <c r="D5" s="26" t="s">
        <v>2</v>
      </c>
      <c r="E5" s="27" t="s">
        <v>5</v>
      </c>
      <c r="F5" s="28" t="s">
        <v>2</v>
      </c>
      <c r="G5" s="25" t="s">
        <v>5</v>
      </c>
      <c r="H5" s="26" t="s">
        <v>2</v>
      </c>
      <c r="I5" s="27" t="s">
        <v>5</v>
      </c>
      <c r="J5" s="28" t="s">
        <v>2</v>
      </c>
      <c r="K5" s="25" t="s">
        <v>5</v>
      </c>
      <c r="L5" s="26" t="s">
        <v>2</v>
      </c>
      <c r="M5" s="27" t="s">
        <v>5</v>
      </c>
      <c r="N5" s="28" t="s">
        <v>2</v>
      </c>
      <c r="O5" s="25" t="s">
        <v>5</v>
      </c>
      <c r="P5" s="26" t="s">
        <v>2</v>
      </c>
      <c r="Q5" s="27" t="s">
        <v>5</v>
      </c>
      <c r="R5" s="28" t="s">
        <v>2</v>
      </c>
      <c r="S5" s="25" t="s">
        <v>5</v>
      </c>
      <c r="T5" s="26" t="s">
        <v>2</v>
      </c>
      <c r="U5" s="25" t="s">
        <v>5</v>
      </c>
      <c r="V5" s="26" t="s">
        <v>2</v>
      </c>
      <c r="W5" s="25" t="s">
        <v>5</v>
      </c>
      <c r="X5" s="26" t="s">
        <v>2</v>
      </c>
      <c r="Y5" s="25" t="s">
        <v>5</v>
      </c>
      <c r="Z5" s="26" t="s">
        <v>2</v>
      </c>
    </row>
    <row r="6" spans="1:26" ht="25.5" customHeight="1">
      <c r="A6" s="45">
        <v>1</v>
      </c>
      <c r="B6" s="40" t="s">
        <v>8</v>
      </c>
      <c r="C6" s="13">
        <v>607434</v>
      </c>
      <c r="D6" s="14">
        <f>1071418.82/C6</f>
        <v>1.763844006097782</v>
      </c>
      <c r="E6" s="16">
        <v>544662</v>
      </c>
      <c r="F6" s="19">
        <f>928041.76/E6</f>
        <v>1.7038856391670432</v>
      </c>
      <c r="G6" s="13">
        <v>522281</v>
      </c>
      <c r="H6" s="14">
        <f>930488.19/G6</f>
        <v>1.781585372625081</v>
      </c>
      <c r="I6" s="16">
        <v>393786</v>
      </c>
      <c r="J6" s="19">
        <f>830667.16/I6</f>
        <v>2.1094380196350304</v>
      </c>
      <c r="K6" s="13">
        <v>311478</v>
      </c>
      <c r="L6" s="14">
        <f>508994.51/K6</f>
        <v>1.6341266798939251</v>
      </c>
      <c r="M6" s="16">
        <v>252671</v>
      </c>
      <c r="N6" s="19">
        <f>374468.61/M6</f>
        <v>1.4820403212082114</v>
      </c>
      <c r="O6" s="13">
        <v>237298</v>
      </c>
      <c r="P6" s="14">
        <f>399052.13/O6</f>
        <v>1.6816497821304857</v>
      </c>
      <c r="Q6" s="16">
        <v>266110</v>
      </c>
      <c r="R6" s="19">
        <f>457015.99/Q6</f>
        <v>1.7173950246138814</v>
      </c>
      <c r="S6" s="13">
        <v>305380</v>
      </c>
      <c r="T6" s="14">
        <f>512952.95/S6</f>
        <v>1.67972018468793</v>
      </c>
      <c r="U6" s="13">
        <v>468399</v>
      </c>
      <c r="V6" s="14">
        <f>787681.66/U6</f>
        <v>1.6816467584260428</v>
      </c>
      <c r="W6" s="13">
        <v>588282</v>
      </c>
      <c r="X6" s="14">
        <f>954759.08/W6</f>
        <v>1.6229615728511155</v>
      </c>
      <c r="Y6" s="13">
        <v>568330</v>
      </c>
      <c r="Z6" s="14">
        <f>989587.74/Y6</f>
        <v>1.741220312142593</v>
      </c>
    </row>
    <row r="7" spans="1:26" ht="68.25" customHeight="1">
      <c r="A7" s="45"/>
      <c r="B7" s="40"/>
      <c r="C7" s="25" t="s">
        <v>6</v>
      </c>
      <c r="D7" s="26" t="s">
        <v>4</v>
      </c>
      <c r="E7" s="27" t="s">
        <v>6</v>
      </c>
      <c r="F7" s="28" t="s">
        <v>4</v>
      </c>
      <c r="G7" s="25" t="s">
        <v>6</v>
      </c>
      <c r="H7" s="26" t="s">
        <v>4</v>
      </c>
      <c r="I7" s="27" t="s">
        <v>6</v>
      </c>
      <c r="J7" s="28" t="s">
        <v>4</v>
      </c>
      <c r="K7" s="25" t="s">
        <v>6</v>
      </c>
      <c r="L7" s="26" t="s">
        <v>4</v>
      </c>
      <c r="M7" s="27" t="s">
        <v>6</v>
      </c>
      <c r="N7" s="28" t="s">
        <v>4</v>
      </c>
      <c r="O7" s="25" t="s">
        <v>6</v>
      </c>
      <c r="P7" s="26" t="s">
        <v>4</v>
      </c>
      <c r="Q7" s="27" t="s">
        <v>6</v>
      </c>
      <c r="R7" s="28" t="s">
        <v>4</v>
      </c>
      <c r="S7" s="25" t="s">
        <v>6</v>
      </c>
      <c r="T7" s="26" t="s">
        <v>4</v>
      </c>
      <c r="U7" s="25" t="s">
        <v>6</v>
      </c>
      <c r="V7" s="26" t="s">
        <v>4</v>
      </c>
      <c r="W7" s="25" t="s">
        <v>6</v>
      </c>
      <c r="X7" s="26" t="s">
        <v>4</v>
      </c>
      <c r="Y7" s="25" t="s">
        <v>6</v>
      </c>
      <c r="Z7" s="26" t="s">
        <v>4</v>
      </c>
    </row>
    <row r="8" spans="1:26" ht="33.75" customHeight="1" thickBot="1">
      <c r="A8" s="45"/>
      <c r="B8" s="40"/>
      <c r="C8" s="15">
        <v>997</v>
      </c>
      <c r="D8" s="18">
        <f>740801.3/C8</f>
        <v>743.0303911735206</v>
      </c>
      <c r="E8" s="17">
        <v>887</v>
      </c>
      <c r="F8" s="22">
        <f>665385.32/E8</f>
        <v>750.1525591882751</v>
      </c>
      <c r="G8" s="20">
        <v>700</v>
      </c>
      <c r="H8" s="21">
        <f>534099.28/G8</f>
        <v>762.9989714285715</v>
      </c>
      <c r="I8" s="17">
        <v>571</v>
      </c>
      <c r="J8" s="22">
        <f>464348.35/I8-0.00001</f>
        <v>813.219517145359</v>
      </c>
      <c r="K8" s="20">
        <v>450</v>
      </c>
      <c r="L8" s="21">
        <f>352567.51/K8</f>
        <v>783.4833555555556</v>
      </c>
      <c r="M8" s="17">
        <v>421</v>
      </c>
      <c r="N8" s="22">
        <f>308636.777/M8</f>
        <v>733.1039833729217</v>
      </c>
      <c r="O8" s="20">
        <v>360</v>
      </c>
      <c r="P8" s="21">
        <f>279995.606/O8</f>
        <v>777.7655722222223</v>
      </c>
      <c r="Q8" s="23">
        <v>379</v>
      </c>
      <c r="R8" s="29">
        <f>292867.91/Q8</f>
        <v>772.7385488126648</v>
      </c>
      <c r="S8" s="24">
        <v>437</v>
      </c>
      <c r="T8" s="30">
        <f>349759.17/S8</f>
        <v>800.364233409611</v>
      </c>
      <c r="U8" s="24">
        <v>703</v>
      </c>
      <c r="V8" s="30">
        <f>589139.13/U8</f>
        <v>838.035746799431</v>
      </c>
      <c r="W8" s="24">
        <v>927</v>
      </c>
      <c r="X8" s="30">
        <f>748622.73/W8</f>
        <v>807.5757605177994</v>
      </c>
      <c r="Y8" s="24">
        <v>835</v>
      </c>
      <c r="Z8" s="30">
        <f>668148.74/Y8</f>
        <v>800.1781317365269</v>
      </c>
    </row>
    <row r="9" spans="1:5" ht="22.5" hidden="1">
      <c r="A9" s="3"/>
      <c r="B9" s="3"/>
      <c r="C9" s="3"/>
      <c r="D9" s="3"/>
      <c r="E9" s="3"/>
    </row>
    <row r="10" spans="1:24" ht="22.5" hidden="1">
      <c r="A10" s="44" t="s">
        <v>7</v>
      </c>
      <c r="B10" s="44"/>
      <c r="C10" s="44"/>
      <c r="D10" s="44"/>
      <c r="E10" s="44"/>
      <c r="F10" s="44"/>
      <c r="G10" s="44"/>
      <c r="H10" s="44"/>
      <c r="I10" s="4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22.5">
      <c r="A11" s="8"/>
      <c r="B11" s="8"/>
      <c r="C11" s="8"/>
      <c r="D11" s="8"/>
      <c r="E11" s="8"/>
      <c r="F11" s="8"/>
      <c r="G11" s="8"/>
      <c r="H11" s="8"/>
      <c r="I11" s="8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23.25" customHeight="1">
      <c r="A12" s="9"/>
      <c r="B12" s="10"/>
      <c r="C12" s="11"/>
      <c r="D12" s="11"/>
      <c r="E12" s="11"/>
      <c r="F12" s="11"/>
      <c r="G12" s="11"/>
      <c r="H12" s="11"/>
      <c r="I12" s="9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5" ht="22.5">
      <c r="A13" s="5"/>
      <c r="B13" s="5"/>
      <c r="C13" s="5"/>
      <c r="D13" s="5"/>
      <c r="E13" s="5"/>
    </row>
    <row r="14" spans="1:5" ht="22.5">
      <c r="A14" s="5"/>
      <c r="B14" s="5"/>
      <c r="C14" s="5"/>
      <c r="D14" s="5"/>
      <c r="E14" s="5"/>
    </row>
    <row r="15" spans="1:24" ht="45.75" customHeight="1">
      <c r="A15" s="42" t="s">
        <v>23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6" ht="18" customHeight="1">
      <c r="A16" s="43"/>
      <c r="B16" s="43"/>
      <c r="C16" s="43"/>
      <c r="D16" s="43"/>
      <c r="E16" s="43"/>
      <c r="F16" s="43"/>
    </row>
    <row r="17" ht="22.5">
      <c r="E17" s="6"/>
    </row>
    <row r="18" ht="22.5">
      <c r="E18" s="6"/>
    </row>
    <row r="19" ht="22.5">
      <c r="E19" s="6"/>
    </row>
    <row r="21" ht="22.5">
      <c r="M21" s="2" t="s">
        <v>3</v>
      </c>
    </row>
    <row r="33" ht="22.5">
      <c r="G33" s="2" t="s">
        <v>3</v>
      </c>
    </row>
    <row r="36" ht="22.5">
      <c r="H36" s="2" t="s">
        <v>3</v>
      </c>
    </row>
  </sheetData>
  <sheetProtection/>
  <mergeCells count="21">
    <mergeCell ref="A16:F16"/>
    <mergeCell ref="U4:V4"/>
    <mergeCell ref="O4:P4"/>
    <mergeCell ref="E4:F4"/>
    <mergeCell ref="G4:H4"/>
    <mergeCell ref="M4:N4"/>
    <mergeCell ref="A10:I10"/>
    <mergeCell ref="A6:A8"/>
    <mergeCell ref="W4:X4"/>
    <mergeCell ref="Y4:Z4"/>
    <mergeCell ref="Q4:R4"/>
    <mergeCell ref="K4:L4"/>
    <mergeCell ref="S4:T4"/>
    <mergeCell ref="A15:N15"/>
    <mergeCell ref="A1:N1"/>
    <mergeCell ref="A3:D3"/>
    <mergeCell ref="A4:A5"/>
    <mergeCell ref="B4:B5"/>
    <mergeCell ref="C4:D4"/>
    <mergeCell ref="B6:B8"/>
    <mergeCell ref="I4:J4"/>
  </mergeCells>
  <printOptions horizontalCentered="1"/>
  <pageMargins left="0" right="0" top="0.984251968503937" bottom="0.3937007874015748" header="0.5118110236220472" footer="0.5118110236220472"/>
  <pageSetup fitToHeight="1" fitToWidth="1" horizontalDpi="600" verticalDpi="600" orientation="landscape" paperSize="9" scale="2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Касаткина Л.Ю.</cp:lastModifiedBy>
  <cp:lastPrinted>2019-12-13T06:52:23Z</cp:lastPrinted>
  <dcterms:created xsi:type="dcterms:W3CDTF">1996-10-08T23:32:33Z</dcterms:created>
  <dcterms:modified xsi:type="dcterms:W3CDTF">2020-01-13T11:48:22Z</dcterms:modified>
  <cp:category/>
  <cp:version/>
  <cp:contentType/>
  <cp:contentStatus/>
</cp:coreProperties>
</file>