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955" windowWidth="16530" windowHeight="7020" tabRatio="563" activeTab="1"/>
  </bookViews>
  <sheets>
    <sheet name="Мощность 2015" sheetId="1" r:id="rId1"/>
    <sheet name="Эл. энергия 2015" sheetId="2" r:id="rId2"/>
  </sheets>
  <externalReferences>
    <externalReference r:id="rId5"/>
  </externalReferences>
  <definedNames>
    <definedName name="_xlnm.Print_Area" localSheetId="0">'Мощность 2015'!$A$1:$M$25</definedName>
    <definedName name="_xlnm.Print_Area" localSheetId="1">'Эл. энергия 2015'!$A$1:$S$34</definedName>
  </definedNames>
  <calcPr fullCalcOnLoad="1" refMode="R1C1"/>
</workbook>
</file>

<file path=xl/sharedStrings.xml><?xml version="1.0" encoding="utf-8"?>
<sst xmlns="http://schemas.openxmlformats.org/spreadsheetml/2006/main" count="125" uniqueCount="45">
  <si>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</si>
  <si>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</si>
  <si>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</si>
  <si>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</si>
  <si>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</si>
  <si>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</si>
  <si>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</si>
  <si>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</si>
  <si>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</si>
  <si>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</si>
  <si>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</si>
  <si>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</si>
  <si>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</si>
  <si>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 xml:space="preserve">         3. Отпущено потребителям электроэнергии по сетям ОАО "Оборонэнерго"</t>
  </si>
  <si>
    <t>ИТОГО по сетям ОАО "Оборонэнерго"</t>
  </si>
  <si>
    <t>4. Полезный отпуск конечным потребителям</t>
  </si>
  <si>
    <t xml:space="preserve"> </t>
  </si>
  <si>
    <t>Июль 2014 г.</t>
  </si>
  <si>
    <t>Август 2014 г.</t>
  </si>
  <si>
    <t>Сентябрь 2014 г.</t>
  </si>
  <si>
    <t>Октябрь 2014 г.</t>
  </si>
  <si>
    <t>Ноябрь 2014 г.</t>
  </si>
  <si>
    <t>Декабрь 2014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</si>
  <si>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2015 г.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</si>
  <si>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2015 г.</t>
  </si>
  <si>
    <t>Апрель 2015г.</t>
  </si>
  <si>
    <t>Май 2015г.</t>
  </si>
  <si>
    <t>Июнь 2015 г.</t>
  </si>
  <si>
    <t>Июль 2015 г.</t>
  </si>
  <si>
    <t>Август 2015 г.</t>
  </si>
  <si>
    <t>Сентябрь 2015 г.</t>
  </si>
  <si>
    <t>Октябрь 2015 г.</t>
  </si>
  <si>
    <t>Ноябрь 2015 г.</t>
  </si>
  <si>
    <t>Декабрь 2015 г.</t>
  </si>
  <si>
    <t>Январь 2015 г.</t>
  </si>
  <si>
    <t>Февраль 2015 г.</t>
  </si>
  <si>
    <t>Март 2015 г.</t>
  </si>
  <si>
    <t>Апрель 2015 г.</t>
  </si>
  <si>
    <t>Май 2015 г.</t>
  </si>
  <si>
    <t xml:space="preserve">           3. Полезный отпуск конечным потребителям</t>
  </si>
  <si>
    <t xml:space="preserve">        1. Отпущено потребителям электроэнергии по сетям филиала ПАО "МРСК Северо-Запада" "Колэнерго"</t>
  </si>
  <si>
    <t>ИТОГО по сетям  филиала ПАО "МРСК Северо-Запада" "Колэнерго"</t>
  </si>
  <si>
    <t xml:space="preserve">          1. Отпущено потребителям электроэнергии по сетям филиала ПАО "МРСК Северо-Запада" "Колэнерго"</t>
  </si>
  <si>
    <t>ИТОГО по сетям АО "Мончегорские электрические сети"</t>
  </si>
  <si>
    <t xml:space="preserve">         2. Отпущено потребителям электроэнергии по сетям АО "Мончегорские электрические сети"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</si>
</sst>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419]mmmm;@"/>
    <numFmt numFmtId="166" formatCode="#,##0.000_р_."/>
    <numFmt numFmtId="167" formatCode="#,##0.000"/>
    <numFmt numFmtId="168" formatCode="#,##0.0"/>
    <numFmt numFmtId="169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67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67" fontId="0" fillId="32" borderId="10" xfId="0" applyNumberForma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/>
    </xf>
    <xf numFmtId="167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167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0" fillId="33" borderId="0" xfId="0" applyFill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1;&#1071;%20&#1056;&#1040;&#1057;&#1063;&#1045;&#1058;&#1054;&#1042;\&#1040;&#1073;&#1086;&#1085;&#1077;&#1085;&#1090;&#1089;&#1082;&#1072;&#1103;%20&#1089;&#1083;&#1091;&#1078;&#1073;&#1072;\&#1044;&#1072;&#1085;&#1085;&#1099;&#1077;%20&#1087;&#1086;%20%20&#1084;&#1086;&#1097;&#1085;&#1086;&#1089;&#1090;&#1080;\&#1044;&#1072;&#1085;&#1085;&#1099;&#1077;%20&#1087;&#1086;%20&#1084;&#1086;&#1097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в час региона"/>
      <sheetName val="мощность в часы СО"/>
      <sheetName val="Раскрытие"/>
    </sheetNames>
    <sheetDataSet>
      <sheetData sheetId="0">
        <row r="102">
          <cell r="B102">
            <v>0.137</v>
          </cell>
          <cell r="C102">
            <v>0.13</v>
          </cell>
          <cell r="D102">
            <v>0.091</v>
          </cell>
          <cell r="E102">
            <v>0.052</v>
          </cell>
          <cell r="F102">
            <v>0.035</v>
          </cell>
          <cell r="G102">
            <v>0.029</v>
          </cell>
          <cell r="H102">
            <v>0.031</v>
          </cell>
          <cell r="I102">
            <v>0.032</v>
          </cell>
          <cell r="J102">
            <v>0.028</v>
          </cell>
          <cell r="K102">
            <v>0.041</v>
          </cell>
          <cell r="L102">
            <v>0.115</v>
          </cell>
          <cell r="M102">
            <v>0.147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zoomScalePageLayoutView="0" workbookViewId="0" topLeftCell="A1">
      <pane xSplit="1" topLeftCell="E1" activePane="topRight" state="frozen"/>
      <selection pane="topLeft" activeCell="A4" sqref="A4"/>
      <selection pane="topRight" activeCell="N1" sqref="N1"/>
    </sheetView>
  </sheetViews>
  <sheetFormatPr defaultColWidth="9.00390625" defaultRowHeight="12.75"/>
  <cols>
    <col min="1" max="1" width="43.375" style="0" customWidth="1"/>
    <col min="2" max="2" width="15.25390625" style="0" customWidth="1"/>
    <col min="3" max="3" width="11.875" style="0" customWidth="1"/>
    <col min="4" max="4" width="15.125" style="0" customWidth="1"/>
    <col min="5" max="5" width="14.75390625" style="0" customWidth="1"/>
    <col min="6" max="6" width="13.75390625" style="0" customWidth="1"/>
    <col min="7" max="7" width="14.75390625" style="0" customWidth="1"/>
    <col min="8" max="8" width="13.875" style="0" customWidth="1"/>
    <col min="9" max="9" width="13.625" style="0" bestFit="1" customWidth="1"/>
    <col min="10" max="10" width="15.75390625" style="0" customWidth="1"/>
    <col min="11" max="13" width="14.625" style="0" customWidth="1"/>
  </cols>
  <sheetData>
    <row r="1" spans="1:12" ht="45.7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2"/>
    </row>
    <row r="2" spans="1:13" ht="12.75" customHeight="1">
      <c r="A2" s="46" t="s">
        <v>0</v>
      </c>
      <c r="B2" s="9" t="s">
        <v>34</v>
      </c>
      <c r="C2" s="9" t="s">
        <v>35</v>
      </c>
      <c r="D2" s="9" t="s">
        <v>36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32</v>
      </c>
      <c r="M2" s="15" t="s">
        <v>33</v>
      </c>
    </row>
    <row r="3" spans="1:13" ht="25.5">
      <c r="A3" s="46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</row>
    <row r="4" spans="1:13" ht="38.25">
      <c r="A4" s="35" t="s">
        <v>42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18">
        <f aca="true" t="shared" si="0" ref="B5:G5">B6+B8</f>
        <v>308.593</v>
      </c>
      <c r="C5" s="18">
        <f t="shared" si="0"/>
        <v>302.894</v>
      </c>
      <c r="D5" s="18">
        <f t="shared" si="0"/>
        <v>291.613</v>
      </c>
      <c r="E5" s="18">
        <f t="shared" si="0"/>
        <v>275.05600000000004</v>
      </c>
      <c r="F5" s="18">
        <f t="shared" si="0"/>
        <v>276.769</v>
      </c>
      <c r="G5" s="18">
        <f t="shared" si="0"/>
        <v>271.334</v>
      </c>
      <c r="H5" s="18">
        <f aca="true" t="shared" si="1" ref="H5:M5">H6+H8</f>
        <v>270.236</v>
      </c>
      <c r="I5" s="18">
        <f t="shared" si="1"/>
        <v>271.178</v>
      </c>
      <c r="J5" s="18">
        <f t="shared" si="1"/>
        <v>289.815</v>
      </c>
      <c r="K5" s="18">
        <f t="shared" si="1"/>
        <v>299.399</v>
      </c>
      <c r="L5" s="18">
        <f t="shared" si="1"/>
        <v>305.964</v>
      </c>
      <c r="M5" s="18">
        <f t="shared" si="1"/>
        <v>301.271</v>
      </c>
    </row>
    <row r="6" spans="1:13" ht="16.5" customHeight="1">
      <c r="A6" s="5" t="s">
        <v>3</v>
      </c>
      <c r="B6" s="20">
        <v>308.456</v>
      </c>
      <c r="C6" s="20">
        <v>302.764</v>
      </c>
      <c r="D6" s="20">
        <v>291.522</v>
      </c>
      <c r="E6" s="20">
        <v>275.004</v>
      </c>
      <c r="F6" s="20">
        <v>276.734</v>
      </c>
      <c r="G6" s="20">
        <v>271.305</v>
      </c>
      <c r="H6" s="20">
        <v>270.205</v>
      </c>
      <c r="I6" s="20">
        <v>271.146</v>
      </c>
      <c r="J6" s="20">
        <v>289.787</v>
      </c>
      <c r="K6" s="20">
        <v>299.358</v>
      </c>
      <c r="L6" s="20">
        <v>305.849</v>
      </c>
      <c r="M6" s="20">
        <v>301.124</v>
      </c>
    </row>
    <row r="7" spans="1:13" ht="12.75">
      <c r="A7" s="5" t="s">
        <v>4</v>
      </c>
      <c r="B7" s="27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12.75">
      <c r="A8" s="5" t="s">
        <v>5</v>
      </c>
      <c r="B8" s="20">
        <f>'[1]мощность в час региона'!$B$102</f>
        <v>0.137</v>
      </c>
      <c r="C8" s="20">
        <f>'[1]мощность в час региона'!$C$102</f>
        <v>0.13</v>
      </c>
      <c r="D8" s="20">
        <f>'[1]мощность в час региона'!$D$102</f>
        <v>0.091</v>
      </c>
      <c r="E8" s="20">
        <f>'[1]мощность в час региона'!$E$102</f>
        <v>0.052</v>
      </c>
      <c r="F8" s="20">
        <f>'[1]мощность в час региона'!$F$102</f>
        <v>0.035</v>
      </c>
      <c r="G8" s="20">
        <f>'[1]мощность в час региона'!$G$102</f>
        <v>0.029</v>
      </c>
      <c r="H8" s="20">
        <f>'[1]мощность в час региона'!$H$102</f>
        <v>0.031</v>
      </c>
      <c r="I8" s="20">
        <f>'[1]мощность в час региона'!$I$102</f>
        <v>0.032</v>
      </c>
      <c r="J8" s="20">
        <f>'[1]мощность в час региона'!$J$102</f>
        <v>0.028</v>
      </c>
      <c r="K8" s="20">
        <f>'[1]мощность в час региона'!$K$102</f>
        <v>0.041</v>
      </c>
      <c r="L8" s="20">
        <f>'[1]мощность в час региона'!$L$102</f>
        <v>0.115</v>
      </c>
      <c r="M8" s="20">
        <f>'[1]мощность в час региона'!$M$102</f>
        <v>0.147</v>
      </c>
    </row>
    <row r="9" spans="1:13" ht="12.75">
      <c r="A9" s="5" t="s">
        <v>6</v>
      </c>
      <c r="B9" s="27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12.75">
      <c r="A10" s="5" t="s">
        <v>9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25.5">
      <c r="A11" s="6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29.25" customHeight="1">
      <c r="A12" s="6" t="s">
        <v>41</v>
      </c>
      <c r="B12" s="18">
        <f>B5+B11</f>
        <v>308.593</v>
      </c>
      <c r="C12" s="18">
        <f aca="true" t="shared" si="2" ref="C12:I12">C5+C11</f>
        <v>302.894</v>
      </c>
      <c r="D12" s="18">
        <f t="shared" si="2"/>
        <v>291.613</v>
      </c>
      <c r="E12" s="18">
        <f t="shared" si="2"/>
        <v>275.05600000000004</v>
      </c>
      <c r="F12" s="18">
        <f t="shared" si="2"/>
        <v>276.769</v>
      </c>
      <c r="G12" s="18">
        <f t="shared" si="2"/>
        <v>271.334</v>
      </c>
      <c r="H12" s="18">
        <f t="shared" si="2"/>
        <v>270.236</v>
      </c>
      <c r="I12" s="18">
        <f t="shared" si="2"/>
        <v>271.178</v>
      </c>
      <c r="J12" s="18">
        <f>J5+J11</f>
        <v>289.815</v>
      </c>
      <c r="K12" s="18">
        <f>K5+K11</f>
        <v>299.399</v>
      </c>
      <c r="L12" s="18">
        <f>L5+L11</f>
        <v>305.964</v>
      </c>
      <c r="M12" s="18">
        <f>M5+M11</f>
        <v>301.271</v>
      </c>
    </row>
    <row r="13" spans="1:13" ht="29.25" customHeight="1">
      <c r="A13" s="51" t="s">
        <v>44</v>
      </c>
      <c r="B13" s="5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4" t="s">
        <v>2</v>
      </c>
      <c r="B14" s="28">
        <f>SUM(B15:B19)</f>
        <v>1.295</v>
      </c>
      <c r="C14" s="28">
        <f aca="true" t="shared" si="3" ref="C14:I14">SUM(C15:C19)</f>
        <v>1.162</v>
      </c>
      <c r="D14" s="28">
        <f t="shared" si="3"/>
        <v>0.992</v>
      </c>
      <c r="E14" s="28">
        <f t="shared" si="3"/>
        <v>0.872</v>
      </c>
      <c r="F14" s="28">
        <f t="shared" si="3"/>
        <v>1.246</v>
      </c>
      <c r="G14" s="28">
        <f t="shared" si="3"/>
        <v>0.04</v>
      </c>
      <c r="H14" s="28">
        <f t="shared" si="3"/>
        <v>0.04</v>
      </c>
      <c r="I14" s="28">
        <f t="shared" si="3"/>
        <v>0.03</v>
      </c>
      <c r="J14" s="28">
        <f>SUM(J15:J19)</f>
        <v>0.217</v>
      </c>
      <c r="K14" s="28">
        <f>SUM(K15:K19)</f>
        <v>1.238</v>
      </c>
      <c r="L14" s="28">
        <f>SUM(L15:L19)</f>
        <v>1.244</v>
      </c>
      <c r="M14" s="28">
        <f>SUM(M15:M19)</f>
        <v>1.247</v>
      </c>
    </row>
    <row r="15" spans="1:13" ht="12.75">
      <c r="A15" s="5" t="s">
        <v>3</v>
      </c>
      <c r="B15" s="27">
        <v>0</v>
      </c>
      <c r="C15" s="20">
        <v>0</v>
      </c>
      <c r="D15" s="20">
        <v>0</v>
      </c>
      <c r="E15" s="20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5" t="s">
        <v>4</v>
      </c>
      <c r="B16" s="27">
        <v>0</v>
      </c>
      <c r="C16" s="20">
        <v>0</v>
      </c>
      <c r="D16" s="20">
        <v>0</v>
      </c>
      <c r="E16" s="27">
        <v>0</v>
      </c>
      <c r="F16" s="33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12.75">
      <c r="A17" s="5" t="s">
        <v>5</v>
      </c>
      <c r="B17" s="20">
        <v>1.295</v>
      </c>
      <c r="C17" s="20">
        <v>1.162</v>
      </c>
      <c r="D17" s="20">
        <v>0.992</v>
      </c>
      <c r="E17" s="20">
        <v>0.872</v>
      </c>
      <c r="F17" s="20">
        <v>1.246</v>
      </c>
      <c r="G17" s="20">
        <v>0.04</v>
      </c>
      <c r="H17" s="20">
        <v>0.04</v>
      </c>
      <c r="I17" s="20">
        <v>0.03</v>
      </c>
      <c r="J17" s="20">
        <v>0.217</v>
      </c>
      <c r="K17" s="20">
        <v>1.238</v>
      </c>
      <c r="L17" s="20">
        <v>1.244</v>
      </c>
      <c r="M17" s="20">
        <v>1.247</v>
      </c>
    </row>
    <row r="18" spans="1:13" ht="12.75">
      <c r="A18" s="5" t="s">
        <v>6</v>
      </c>
      <c r="B18" s="27">
        <v>0</v>
      </c>
      <c r="C18" s="20">
        <v>0</v>
      </c>
      <c r="D18" s="20">
        <v>0</v>
      </c>
      <c r="E18" s="27">
        <v>0</v>
      </c>
      <c r="F18" s="33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ht="12.75">
      <c r="A19" s="5" t="s">
        <v>9</v>
      </c>
      <c r="B19" s="27">
        <v>0</v>
      </c>
      <c r="C19" s="20">
        <v>0</v>
      </c>
      <c r="D19" s="20">
        <v>0</v>
      </c>
      <c r="E19" s="27">
        <v>0</v>
      </c>
      <c r="F19" s="33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26.25" customHeight="1">
      <c r="A20" s="6" t="s">
        <v>8</v>
      </c>
      <c r="B20" s="28">
        <v>0</v>
      </c>
      <c r="C20" s="18">
        <v>0</v>
      </c>
      <c r="D20" s="18">
        <v>0</v>
      </c>
      <c r="E20" s="28">
        <v>0</v>
      </c>
      <c r="F20" s="2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25.5">
      <c r="A21" s="6" t="s">
        <v>43</v>
      </c>
      <c r="B21" s="28">
        <f>B14+B20</f>
        <v>1.295</v>
      </c>
      <c r="C21" s="28">
        <f aca="true" t="shared" si="4" ref="C21:I21">C14+C20</f>
        <v>1.162</v>
      </c>
      <c r="D21" s="28">
        <f t="shared" si="4"/>
        <v>0.992</v>
      </c>
      <c r="E21" s="28">
        <f t="shared" si="4"/>
        <v>0.872</v>
      </c>
      <c r="F21" s="28">
        <f t="shared" si="4"/>
        <v>1.246</v>
      </c>
      <c r="G21" s="28">
        <f t="shared" si="4"/>
        <v>0.04</v>
      </c>
      <c r="H21" s="28">
        <f t="shared" si="4"/>
        <v>0.04</v>
      </c>
      <c r="I21" s="28">
        <f t="shared" si="4"/>
        <v>0.03</v>
      </c>
      <c r="J21" s="28">
        <f>J14+J20</f>
        <v>0.217</v>
      </c>
      <c r="K21" s="28">
        <f>K14+K20</f>
        <v>1.238</v>
      </c>
      <c r="L21" s="28">
        <f>L14+L20</f>
        <v>1.244</v>
      </c>
      <c r="M21" s="28">
        <f>M14+M20</f>
        <v>1.247</v>
      </c>
    </row>
    <row r="22" spans="1:13" ht="25.5">
      <c r="A22" s="7" t="s">
        <v>39</v>
      </c>
      <c r="B22" s="23">
        <f>B12+B21</f>
        <v>309.88800000000003</v>
      </c>
      <c r="C22" s="23">
        <f aca="true" t="shared" si="5" ref="C22:I22">C12+C21</f>
        <v>304.056</v>
      </c>
      <c r="D22" s="23">
        <f t="shared" si="5"/>
        <v>292.605</v>
      </c>
      <c r="E22" s="23">
        <f t="shared" si="5"/>
        <v>275.92800000000005</v>
      </c>
      <c r="F22" s="23">
        <f t="shared" si="5"/>
        <v>278.015</v>
      </c>
      <c r="G22" s="23">
        <f t="shared" si="5"/>
        <v>271.374</v>
      </c>
      <c r="H22" s="23">
        <f t="shared" si="5"/>
        <v>270.276</v>
      </c>
      <c r="I22" s="23">
        <f t="shared" si="5"/>
        <v>271.20799999999997</v>
      </c>
      <c r="J22" s="23">
        <f>J12+J21</f>
        <v>290.032</v>
      </c>
      <c r="K22" s="23">
        <f>K12+K21</f>
        <v>300.637</v>
      </c>
      <c r="L22" s="23">
        <f>L12+L21</f>
        <v>307.208</v>
      </c>
      <c r="M22" s="23">
        <f>M12+M21</f>
        <v>302.51800000000003</v>
      </c>
    </row>
    <row r="23" spans="1:13" ht="18" customHeight="1">
      <c r="A23" s="8" t="s">
        <v>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8" ht="38.25" customHeight="1" hidden="1">
      <c r="A24" s="45" t="s">
        <v>12</v>
      </c>
      <c r="B24" s="45"/>
      <c r="C24" s="19"/>
      <c r="D24" s="37"/>
      <c r="F24" s="48" t="s">
        <v>11</v>
      </c>
      <c r="G24" s="48"/>
      <c r="H24" s="31"/>
    </row>
    <row r="25" spans="1:6" ht="31.5" customHeight="1">
      <c r="A25" s="34" t="s">
        <v>12</v>
      </c>
      <c r="B25" s="38"/>
      <c r="C25" s="50" t="s">
        <v>11</v>
      </c>
      <c r="D25" s="50"/>
      <c r="F25" s="34"/>
    </row>
    <row r="26" spans="1:5" ht="15">
      <c r="A26" s="10"/>
      <c r="B26" s="12"/>
      <c r="C26" s="12"/>
      <c r="D26" s="12"/>
      <c r="E26" s="12"/>
    </row>
    <row r="27" spans="2:13" s="40" customFormat="1" ht="15"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</row>
    <row r="29" spans="2:6" ht="12.75">
      <c r="B29" s="11"/>
      <c r="C29" s="11"/>
      <c r="D29" s="11"/>
      <c r="E29" s="11"/>
      <c r="F29" s="43"/>
    </row>
    <row r="30" spans="2:13" ht="12.75">
      <c r="B30" s="11"/>
      <c r="C30" s="11"/>
      <c r="D30" s="11"/>
      <c r="E30" s="11"/>
      <c r="F30" s="44"/>
      <c r="G30" s="44"/>
      <c r="H30" s="44"/>
      <c r="I30" s="44"/>
      <c r="J30" s="44"/>
      <c r="K30" s="44"/>
      <c r="L30" s="11"/>
      <c r="M30" s="11"/>
    </row>
    <row r="37" ht="12.75">
      <c r="L37" t="s">
        <v>16</v>
      </c>
    </row>
  </sheetData>
  <sheetProtection/>
  <mergeCells count="6">
    <mergeCell ref="A1:K1"/>
    <mergeCell ref="A2:A3"/>
    <mergeCell ref="A24:B24"/>
    <mergeCell ref="F24:G24"/>
    <mergeCell ref="C25:D25"/>
    <mergeCell ref="A13:B1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SheetLayoutView="100" zoomScalePageLayoutView="0" workbookViewId="0" topLeftCell="A1">
      <pane xSplit="1" ySplit="5" topLeftCell="H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13" sqref="U13"/>
    </sheetView>
  </sheetViews>
  <sheetFormatPr defaultColWidth="9.00390625" defaultRowHeight="12.75"/>
  <cols>
    <col min="1" max="1" width="46.375" style="0" customWidth="1"/>
    <col min="2" max="2" width="23.75390625" style="0" customWidth="1"/>
    <col min="3" max="3" width="20.75390625" style="0" customWidth="1"/>
    <col min="4" max="4" width="18.375" style="0" customWidth="1"/>
    <col min="5" max="7" width="16.625" style="0" customWidth="1"/>
    <col min="8" max="8" width="18.125" style="0" customWidth="1"/>
    <col min="9" max="14" width="16.625" style="0" hidden="1" customWidth="1"/>
    <col min="15" max="19" width="16.625" style="0" customWidth="1"/>
  </cols>
  <sheetData>
    <row r="1" spans="1:19" ht="34.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5"/>
      <c r="S1" s="25"/>
    </row>
    <row r="3" spans="1:19" ht="12.75" customHeight="1">
      <c r="A3" s="46" t="s">
        <v>0</v>
      </c>
      <c r="B3" s="9" t="s">
        <v>34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27</v>
      </c>
      <c r="H3" s="9" t="s">
        <v>28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</row>
    <row r="4" spans="1:19" ht="25.5">
      <c r="A4" s="46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</row>
    <row r="5" spans="1:19" ht="28.5" customHeight="1">
      <c r="A5" s="51" t="s">
        <v>40</v>
      </c>
      <c r="B5" s="5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4" t="s">
        <v>2</v>
      </c>
      <c r="B6" s="18">
        <v>224126.222</v>
      </c>
      <c r="C6" s="18">
        <v>197104.031</v>
      </c>
      <c r="D6" s="18">
        <v>210251.86500000002</v>
      </c>
      <c r="E6" s="18">
        <v>197660.151</v>
      </c>
      <c r="F6" s="18">
        <v>208649.739</v>
      </c>
      <c r="G6" s="18">
        <f>SUM(G7:G11)</f>
        <v>193069.967</v>
      </c>
      <c r="H6" s="18">
        <f>SUM(H7:H11)</f>
        <v>197992.964</v>
      </c>
      <c r="I6" s="18">
        <f aca="true" t="shared" si="0" ref="I6:N6">SUM(I7:I11)</f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>SUM(O7:O11)</f>
        <v>197308.744</v>
      </c>
      <c r="P6" s="18">
        <f>SUM(P7:P11)</f>
        <v>200461.96000000002</v>
      </c>
      <c r="Q6" s="18">
        <f>SUM(Q7:Q11)</f>
        <v>218046.326</v>
      </c>
      <c r="R6" s="18">
        <f>SUM(R7:R11)</f>
        <v>213135.046</v>
      </c>
      <c r="S6" s="18">
        <f>SUM(S7:S11)</f>
        <v>221888.43300000002</v>
      </c>
    </row>
    <row r="7" spans="1:19" ht="12.75">
      <c r="A7" s="5" t="s">
        <v>3</v>
      </c>
      <c r="B7" s="27">
        <v>221595.859</v>
      </c>
      <c r="C7" s="20">
        <v>194563.134</v>
      </c>
      <c r="D7" s="20">
        <v>208173.934</v>
      </c>
      <c r="E7" s="20">
        <v>195590.353</v>
      </c>
      <c r="F7" s="20">
        <v>206917.323</v>
      </c>
      <c r="G7" s="20">
        <v>191356.311</v>
      </c>
      <c r="H7" s="20">
        <v>196380.239</v>
      </c>
      <c r="I7" s="20"/>
      <c r="J7" s="20"/>
      <c r="K7" s="20"/>
      <c r="L7" s="20"/>
      <c r="M7" s="20"/>
      <c r="N7" s="20"/>
      <c r="O7" s="20">
        <v>195903.061</v>
      </c>
      <c r="P7" s="20">
        <v>199025.319</v>
      </c>
      <c r="Q7" s="20">
        <v>216283.143</v>
      </c>
      <c r="R7" s="27">
        <v>211132.381</v>
      </c>
      <c r="S7" s="27">
        <v>219684.908</v>
      </c>
    </row>
    <row r="8" spans="1:19" ht="12.75">
      <c r="A8" s="5" t="s">
        <v>4</v>
      </c>
      <c r="B8" s="27">
        <v>314.244</v>
      </c>
      <c r="C8" s="20">
        <v>317.063</v>
      </c>
      <c r="D8" s="20">
        <v>249.1</v>
      </c>
      <c r="E8" s="20">
        <v>257.804</v>
      </c>
      <c r="F8" s="20">
        <v>235.012</v>
      </c>
      <c r="G8" s="20">
        <v>223.325</v>
      </c>
      <c r="H8" s="20">
        <v>299.399</v>
      </c>
      <c r="I8" s="20"/>
      <c r="J8" s="20"/>
      <c r="K8" s="20"/>
      <c r="L8" s="20"/>
      <c r="M8" s="20"/>
      <c r="N8" s="20"/>
      <c r="O8" s="20">
        <v>238.882</v>
      </c>
      <c r="P8" s="20">
        <v>233.097</v>
      </c>
      <c r="Q8" s="20">
        <v>258.489</v>
      </c>
      <c r="R8" s="27">
        <v>259.006</v>
      </c>
      <c r="S8" s="27">
        <v>276.64</v>
      </c>
    </row>
    <row r="9" spans="1:19" ht="12.75">
      <c r="A9" s="5" t="s">
        <v>5</v>
      </c>
      <c r="B9" s="27">
        <v>1838.265</v>
      </c>
      <c r="C9" s="20">
        <v>1856.838</v>
      </c>
      <c r="D9" s="20">
        <v>1521.35</v>
      </c>
      <c r="E9" s="20">
        <v>1516.239</v>
      </c>
      <c r="F9" s="20">
        <v>1239.787</v>
      </c>
      <c r="G9" s="20">
        <v>1230.054</v>
      </c>
      <c r="H9" s="20">
        <v>1065.725</v>
      </c>
      <c r="I9" s="20"/>
      <c r="J9" s="20"/>
      <c r="K9" s="20"/>
      <c r="L9" s="20"/>
      <c r="M9" s="20"/>
      <c r="N9" s="20"/>
      <c r="O9" s="20">
        <v>929.564</v>
      </c>
      <c r="P9" s="20">
        <v>946.885</v>
      </c>
      <c r="Q9" s="20">
        <v>1208.381</v>
      </c>
      <c r="R9" s="27">
        <v>1525.396</v>
      </c>
      <c r="S9" s="27">
        <v>1683.817</v>
      </c>
    </row>
    <row r="10" spans="1:19" ht="12.75">
      <c r="A10" s="5" t="s">
        <v>6</v>
      </c>
      <c r="B10" s="27">
        <v>228.251</v>
      </c>
      <c r="C10" s="20">
        <v>228.17</v>
      </c>
      <c r="D10" s="20">
        <v>179.587</v>
      </c>
      <c r="E10" s="20">
        <v>179.082</v>
      </c>
      <c r="F10" s="20">
        <v>152.054</v>
      </c>
      <c r="G10" s="20">
        <v>159.277</v>
      </c>
      <c r="H10" s="20">
        <v>149.251</v>
      </c>
      <c r="I10" s="20"/>
      <c r="J10" s="20"/>
      <c r="K10" s="20"/>
      <c r="L10" s="20"/>
      <c r="M10" s="20"/>
      <c r="N10" s="20"/>
      <c r="O10" s="20">
        <v>148.657</v>
      </c>
      <c r="P10" s="20">
        <v>152.893</v>
      </c>
      <c r="Q10" s="20">
        <v>184.168</v>
      </c>
      <c r="R10" s="27">
        <v>95.632</v>
      </c>
      <c r="S10" s="27">
        <v>105.93</v>
      </c>
    </row>
    <row r="11" spans="1:19" ht="12.75">
      <c r="A11" s="5" t="s">
        <v>9</v>
      </c>
      <c r="B11" s="27">
        <v>149.603</v>
      </c>
      <c r="C11" s="20">
        <v>138.826</v>
      </c>
      <c r="D11" s="20">
        <v>127.894</v>
      </c>
      <c r="E11" s="20">
        <v>116.673</v>
      </c>
      <c r="F11" s="27">
        <v>105.563</v>
      </c>
      <c r="G11" s="20">
        <v>101</v>
      </c>
      <c r="H11" s="20">
        <v>98.35</v>
      </c>
      <c r="I11" s="20"/>
      <c r="J11" s="20"/>
      <c r="K11" s="20"/>
      <c r="L11" s="20"/>
      <c r="M11" s="20"/>
      <c r="N11" s="20"/>
      <c r="O11" s="20">
        <v>88.58</v>
      </c>
      <c r="P11" s="20">
        <v>103.766</v>
      </c>
      <c r="Q11" s="20">
        <v>112.145</v>
      </c>
      <c r="R11" s="27">
        <v>122.631</v>
      </c>
      <c r="S11" s="27">
        <v>137.138</v>
      </c>
    </row>
    <row r="12" spans="1:19" ht="25.5">
      <c r="A12" s="6" t="s">
        <v>8</v>
      </c>
      <c r="B12" s="28">
        <v>0.23</v>
      </c>
      <c r="C12" s="18">
        <v>0.24</v>
      </c>
      <c r="D12" s="18">
        <v>0.2</v>
      </c>
      <c r="E12" s="18">
        <v>0.341</v>
      </c>
      <c r="F12" s="18">
        <v>0.266</v>
      </c>
      <c r="G12" s="18">
        <v>0.322</v>
      </c>
      <c r="H12" s="18">
        <v>0.197</v>
      </c>
      <c r="I12" s="18"/>
      <c r="J12" s="18"/>
      <c r="K12" s="18"/>
      <c r="L12" s="18"/>
      <c r="M12" s="18"/>
      <c r="N12" s="18"/>
      <c r="O12" s="18">
        <v>0.163</v>
      </c>
      <c r="P12" s="18">
        <v>0.382</v>
      </c>
      <c r="Q12" s="18">
        <v>0.36</v>
      </c>
      <c r="R12" s="28">
        <v>0.31</v>
      </c>
      <c r="S12" s="28">
        <v>0.367</v>
      </c>
    </row>
    <row r="13" spans="1:19" ht="25.5">
      <c r="A13" s="6" t="s">
        <v>41</v>
      </c>
      <c r="B13" s="18">
        <v>224126.45200000002</v>
      </c>
      <c r="C13" s="18">
        <v>197104.27099999998</v>
      </c>
      <c r="D13" s="18">
        <v>210252.06500000003</v>
      </c>
      <c r="E13" s="18">
        <v>197660.492</v>
      </c>
      <c r="F13" s="18">
        <v>208650.005</v>
      </c>
      <c r="G13" s="18">
        <f>SUM(G7:G12)</f>
        <v>193070.289</v>
      </c>
      <c r="H13" s="18">
        <f>SUM(H7:H12)</f>
        <v>197993.161</v>
      </c>
      <c r="I13" s="18">
        <f aca="true" t="shared" si="1" ref="I13:P13">SUM(I7:I12)</f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197308.907</v>
      </c>
      <c r="P13" s="18">
        <f t="shared" si="1"/>
        <v>200462.34200000003</v>
      </c>
      <c r="Q13" s="18">
        <f>SUM(Q7:Q12)</f>
        <v>218046.686</v>
      </c>
      <c r="R13" s="18">
        <f>SUM(R7:R12)</f>
        <v>213135.356</v>
      </c>
      <c r="S13" s="18">
        <f>SUM(S7:S12)</f>
        <v>221888.80000000002</v>
      </c>
    </row>
    <row r="14" spans="1:19" ht="29.25" customHeight="1">
      <c r="A14" s="51" t="s">
        <v>44</v>
      </c>
      <c r="B14" s="5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.75">
      <c r="A15" s="4" t="s">
        <v>2</v>
      </c>
      <c r="B15" s="28">
        <v>7549.642</v>
      </c>
      <c r="C15" s="18">
        <v>5963.907000000001</v>
      </c>
      <c r="D15" s="18">
        <v>6639.920999999999</v>
      </c>
      <c r="E15" s="18">
        <v>5244.255</v>
      </c>
      <c r="F15" s="18">
        <v>4737.583</v>
      </c>
      <c r="G15" s="18">
        <f>SUM(G16:G20)</f>
        <v>3184.94</v>
      </c>
      <c r="H15" s="18">
        <f>SUM(H16:H20)</f>
        <v>4894.372</v>
      </c>
      <c r="I15" s="18">
        <f aca="true" t="shared" si="2" ref="I15:S15">SUM(I16:I20)</f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3773.298</v>
      </c>
      <c r="P15" s="18">
        <f t="shared" si="2"/>
        <v>4660.9490000000005</v>
      </c>
      <c r="Q15" s="18">
        <f t="shared" si="2"/>
        <v>6221.865</v>
      </c>
      <c r="R15" s="18">
        <f t="shared" si="2"/>
        <v>6348.36</v>
      </c>
      <c r="S15" s="18">
        <f t="shared" si="2"/>
        <v>7897.734</v>
      </c>
    </row>
    <row r="16" spans="1:19" ht="12.75">
      <c r="A16" s="5" t="s">
        <v>3</v>
      </c>
      <c r="B16" s="27">
        <v>0</v>
      </c>
      <c r="C16" s="20">
        <v>0</v>
      </c>
      <c r="D16" s="20">
        <v>0</v>
      </c>
      <c r="E16" s="20">
        <v>0</v>
      </c>
      <c r="F16" s="26">
        <v>0</v>
      </c>
      <c r="G16" s="26">
        <v>0</v>
      </c>
      <c r="H16" s="26">
        <v>0</v>
      </c>
      <c r="I16" s="26"/>
      <c r="J16" s="26"/>
      <c r="K16" s="26"/>
      <c r="L16" s="26"/>
      <c r="M16" s="26"/>
      <c r="N16" s="26"/>
      <c r="O16" s="26">
        <v>0</v>
      </c>
      <c r="P16" s="26">
        <v>0</v>
      </c>
      <c r="Q16" s="26">
        <v>0</v>
      </c>
      <c r="R16" s="33">
        <v>0</v>
      </c>
      <c r="S16" s="33">
        <v>0</v>
      </c>
    </row>
    <row r="17" spans="1:19" ht="12.75">
      <c r="A17" s="5" t="s">
        <v>4</v>
      </c>
      <c r="B17" s="27">
        <v>173.141</v>
      </c>
      <c r="C17" s="20">
        <v>145.315</v>
      </c>
      <c r="D17" s="20">
        <v>124.084</v>
      </c>
      <c r="E17" s="27">
        <v>86.364</v>
      </c>
      <c r="F17" s="33">
        <v>52.767</v>
      </c>
      <c r="G17" s="20">
        <v>0.412</v>
      </c>
      <c r="H17" s="27">
        <v>57.92</v>
      </c>
      <c r="I17" s="20"/>
      <c r="J17" s="20"/>
      <c r="K17" s="20"/>
      <c r="L17" s="20"/>
      <c r="M17" s="20"/>
      <c r="N17" s="20"/>
      <c r="O17" s="20">
        <v>25.146</v>
      </c>
      <c r="P17" s="20">
        <v>36.277</v>
      </c>
      <c r="Q17" s="20">
        <v>83.273</v>
      </c>
      <c r="R17" s="27">
        <v>115.221</v>
      </c>
      <c r="S17" s="27">
        <v>156.239</v>
      </c>
    </row>
    <row r="18" spans="1:19" ht="12.75">
      <c r="A18" s="5" t="s">
        <v>5</v>
      </c>
      <c r="B18" s="27">
        <v>3294.123</v>
      </c>
      <c r="C18" s="20">
        <v>2956.755</v>
      </c>
      <c r="D18" s="20">
        <v>2789.859</v>
      </c>
      <c r="E18" s="27">
        <v>2535.524</v>
      </c>
      <c r="F18" s="33">
        <v>2336.69</v>
      </c>
      <c r="G18" s="20">
        <v>1851.277</v>
      </c>
      <c r="H18" s="27">
        <v>1934.622</v>
      </c>
      <c r="I18" s="20"/>
      <c r="J18" s="20"/>
      <c r="K18" s="20"/>
      <c r="L18" s="20"/>
      <c r="M18" s="20"/>
      <c r="N18" s="20"/>
      <c r="O18" s="20">
        <v>1911.514</v>
      </c>
      <c r="P18" s="20">
        <v>2141.999</v>
      </c>
      <c r="Q18" s="20">
        <v>2893.772</v>
      </c>
      <c r="R18" s="27">
        <v>3050.165</v>
      </c>
      <c r="S18" s="27">
        <v>3163.444</v>
      </c>
    </row>
    <row r="19" spans="1:19" ht="12.75">
      <c r="A19" s="5" t="s">
        <v>6</v>
      </c>
      <c r="B19" s="27">
        <v>3022.206</v>
      </c>
      <c r="C19" s="20">
        <v>2644.549</v>
      </c>
      <c r="D19" s="20">
        <v>2237.868</v>
      </c>
      <c r="E19" s="27">
        <v>2156.63</v>
      </c>
      <c r="F19" s="33">
        <v>1562.527</v>
      </c>
      <c r="G19" s="20">
        <v>1333.096</v>
      </c>
      <c r="H19" s="27">
        <v>1429.923</v>
      </c>
      <c r="I19" s="20"/>
      <c r="J19" s="20"/>
      <c r="K19" s="20"/>
      <c r="L19" s="20"/>
      <c r="M19" s="20"/>
      <c r="N19" s="20"/>
      <c r="O19" s="20">
        <v>1470.936</v>
      </c>
      <c r="P19" s="20">
        <v>1810.885</v>
      </c>
      <c r="Q19" s="20">
        <v>2213.706</v>
      </c>
      <c r="R19" s="27">
        <v>2553.227</v>
      </c>
      <c r="S19" s="27">
        <v>2963.318</v>
      </c>
    </row>
    <row r="20" spans="1:19" ht="12.75">
      <c r="A20" s="5" t="s">
        <v>9</v>
      </c>
      <c r="B20" s="27">
        <v>1060.172</v>
      </c>
      <c r="C20" s="20">
        <v>217.288</v>
      </c>
      <c r="D20" s="20">
        <v>1488.11</v>
      </c>
      <c r="E20" s="27">
        <v>465.737</v>
      </c>
      <c r="F20" s="33">
        <v>785.599</v>
      </c>
      <c r="G20" s="20">
        <v>0.155</v>
      </c>
      <c r="H20" s="27">
        <v>1471.907</v>
      </c>
      <c r="I20" s="20"/>
      <c r="J20" s="20"/>
      <c r="K20" s="20"/>
      <c r="L20" s="20"/>
      <c r="M20" s="20"/>
      <c r="N20" s="20"/>
      <c r="O20" s="20">
        <v>365.702</v>
      </c>
      <c r="P20" s="20">
        <v>671.788</v>
      </c>
      <c r="Q20" s="20">
        <v>1031.114</v>
      </c>
      <c r="R20" s="27">
        <v>629.747</v>
      </c>
      <c r="S20" s="27">
        <v>1614.733</v>
      </c>
    </row>
    <row r="21" spans="1:19" ht="26.25" customHeight="1">
      <c r="A21" s="6" t="s">
        <v>8</v>
      </c>
      <c r="B21" s="28">
        <v>5841.812</v>
      </c>
      <c r="C21" s="18">
        <v>5394.994</v>
      </c>
      <c r="D21" s="18">
        <v>4202.141</v>
      </c>
      <c r="E21" s="28">
        <v>4311.189</v>
      </c>
      <c r="F21" s="28">
        <v>3912.791</v>
      </c>
      <c r="G21" s="18">
        <v>4878.135</v>
      </c>
      <c r="H21" s="28">
        <f>3170.016+153.937</f>
        <v>3323.953</v>
      </c>
      <c r="I21" s="18"/>
      <c r="J21" s="18"/>
      <c r="K21" s="18"/>
      <c r="L21" s="18"/>
      <c r="M21" s="18"/>
      <c r="N21" s="18"/>
      <c r="O21" s="18">
        <v>4235.705</v>
      </c>
      <c r="P21" s="18">
        <v>4442.992</v>
      </c>
      <c r="Q21" s="18">
        <v>4368.079</v>
      </c>
      <c r="R21" s="28">
        <f>4720.9+277.446</f>
        <v>4998.346</v>
      </c>
      <c r="S21" s="28">
        <f>4728.113+291.832</f>
        <v>5019.945000000001</v>
      </c>
    </row>
    <row r="22" spans="1:19" ht="25.5">
      <c r="A22" s="6" t="s">
        <v>43</v>
      </c>
      <c r="B22" s="28">
        <v>13391.454</v>
      </c>
      <c r="C22" s="18">
        <v>11358.901000000002</v>
      </c>
      <c r="D22" s="18">
        <v>10842.061999999998</v>
      </c>
      <c r="E22" s="18">
        <v>9555.444</v>
      </c>
      <c r="F22" s="18">
        <v>8650.374</v>
      </c>
      <c r="G22" s="18">
        <f>SUM(G17:G21)</f>
        <v>8063.075000000001</v>
      </c>
      <c r="H22" s="18">
        <f>SUM(H17:H21)</f>
        <v>8218.325</v>
      </c>
      <c r="I22" s="18">
        <f aca="true" t="shared" si="3" ref="I22:S22">SUM(I17:I21)</f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8009.003</v>
      </c>
      <c r="P22" s="18">
        <f t="shared" si="3"/>
        <v>9103.941</v>
      </c>
      <c r="Q22" s="18">
        <f t="shared" si="3"/>
        <v>10589.944</v>
      </c>
      <c r="R22" s="18">
        <f t="shared" si="3"/>
        <v>11346.705999999998</v>
      </c>
      <c r="S22" s="18">
        <f t="shared" si="3"/>
        <v>12917.679</v>
      </c>
    </row>
    <row r="23" spans="1:19" ht="12.75">
      <c r="A23" s="2" t="s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4" t="s">
        <v>2</v>
      </c>
      <c r="B24" s="18">
        <v>23.003</v>
      </c>
      <c r="C24" s="18">
        <v>21.364</v>
      </c>
      <c r="D24" s="18">
        <v>24.698</v>
      </c>
      <c r="E24" s="18">
        <v>21.735</v>
      </c>
      <c r="F24" s="18">
        <v>14.943</v>
      </c>
      <c r="G24" s="18">
        <f>G27+G29</f>
        <v>10.188</v>
      </c>
      <c r="H24" s="18">
        <f>H27+H29</f>
        <v>6.483</v>
      </c>
      <c r="I24" s="18">
        <f aca="true" t="shared" si="4" ref="I24:S24">I27+I29</f>
        <v>0</v>
      </c>
      <c r="J24" s="18">
        <f t="shared" si="4"/>
        <v>0</v>
      </c>
      <c r="K24" s="18">
        <f t="shared" si="4"/>
        <v>0</v>
      </c>
      <c r="L24" s="18">
        <f t="shared" si="4"/>
        <v>0</v>
      </c>
      <c r="M24" s="18">
        <f t="shared" si="4"/>
        <v>0</v>
      </c>
      <c r="N24" s="18">
        <f t="shared" si="4"/>
        <v>0</v>
      </c>
      <c r="O24" s="18">
        <f t="shared" si="4"/>
        <v>10.867</v>
      </c>
      <c r="P24" s="18">
        <f t="shared" si="4"/>
        <v>15.93</v>
      </c>
      <c r="Q24" s="18">
        <f t="shared" si="4"/>
        <v>22.229</v>
      </c>
      <c r="R24" s="18">
        <f t="shared" si="4"/>
        <v>22.414</v>
      </c>
      <c r="S24" s="18">
        <f t="shared" si="4"/>
        <v>25.007</v>
      </c>
    </row>
    <row r="25" spans="1:19" ht="12.75">
      <c r="A25" s="5" t="s">
        <v>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/>
      <c r="J25" s="20"/>
      <c r="K25" s="20"/>
      <c r="L25" s="20"/>
      <c r="M25" s="20"/>
      <c r="N25" s="20"/>
      <c r="O25" s="20">
        <v>0</v>
      </c>
      <c r="P25" s="20">
        <v>0</v>
      </c>
      <c r="Q25" s="20">
        <v>0</v>
      </c>
      <c r="R25" s="27">
        <v>0</v>
      </c>
      <c r="S25" s="27">
        <v>0</v>
      </c>
    </row>
    <row r="26" spans="1:19" ht="12.75">
      <c r="A26" s="5" t="s">
        <v>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/>
      <c r="J26" s="20"/>
      <c r="K26" s="20"/>
      <c r="L26" s="20"/>
      <c r="M26" s="20"/>
      <c r="N26" s="20"/>
      <c r="O26" s="20">
        <v>0</v>
      </c>
      <c r="P26" s="20">
        <v>0</v>
      </c>
      <c r="Q26" s="20">
        <v>0</v>
      </c>
      <c r="R26" s="27">
        <v>0</v>
      </c>
      <c r="S26" s="27">
        <v>0</v>
      </c>
    </row>
    <row r="27" spans="1:19" ht="12.75">
      <c r="A27" s="5" t="s">
        <v>5</v>
      </c>
      <c r="B27" s="20">
        <v>21.831</v>
      </c>
      <c r="C27" s="20">
        <v>20.305</v>
      </c>
      <c r="D27" s="20">
        <v>23.474</v>
      </c>
      <c r="E27" s="20">
        <v>20.657</v>
      </c>
      <c r="F27" s="20">
        <v>14.202</v>
      </c>
      <c r="G27" s="20">
        <v>9.683</v>
      </c>
      <c r="H27" s="20">
        <v>6.162</v>
      </c>
      <c r="I27" s="20"/>
      <c r="J27" s="20"/>
      <c r="K27" s="20"/>
      <c r="L27" s="20"/>
      <c r="M27" s="20"/>
      <c r="N27" s="20"/>
      <c r="O27" s="20">
        <v>10.329</v>
      </c>
      <c r="P27" s="20">
        <v>15.141</v>
      </c>
      <c r="Q27" s="20">
        <v>21.127</v>
      </c>
      <c r="R27" s="27">
        <v>0</v>
      </c>
      <c r="S27" s="27">
        <v>0</v>
      </c>
    </row>
    <row r="28" spans="1:19" ht="12.75">
      <c r="A28" s="5" t="s">
        <v>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/>
      <c r="J28" s="20"/>
      <c r="K28" s="20"/>
      <c r="L28" s="20"/>
      <c r="M28" s="20"/>
      <c r="N28" s="20"/>
      <c r="O28" s="20">
        <v>0</v>
      </c>
      <c r="P28" s="20">
        <v>0</v>
      </c>
      <c r="Q28" s="20">
        <v>0</v>
      </c>
      <c r="R28" s="27">
        <v>0</v>
      </c>
      <c r="S28" s="27">
        <v>0</v>
      </c>
    </row>
    <row r="29" spans="1:19" ht="12.75">
      <c r="A29" s="5" t="s">
        <v>9</v>
      </c>
      <c r="B29" s="20">
        <v>1.172</v>
      </c>
      <c r="C29" s="20">
        <v>1.059</v>
      </c>
      <c r="D29" s="20">
        <v>1.224</v>
      </c>
      <c r="E29" s="20">
        <v>1.078</v>
      </c>
      <c r="F29" s="20">
        <v>0.741</v>
      </c>
      <c r="G29" s="20">
        <v>0.505</v>
      </c>
      <c r="H29" s="20">
        <v>0.321</v>
      </c>
      <c r="I29" s="20"/>
      <c r="J29" s="20"/>
      <c r="K29" s="20"/>
      <c r="L29" s="20"/>
      <c r="M29" s="20"/>
      <c r="N29" s="20"/>
      <c r="O29" s="20">
        <v>0.538</v>
      </c>
      <c r="P29" s="20">
        <v>0.789</v>
      </c>
      <c r="Q29" s="20">
        <v>1.102</v>
      </c>
      <c r="R29" s="27">
        <v>22.414</v>
      </c>
      <c r="S29" s="27">
        <v>25.007</v>
      </c>
    </row>
    <row r="30" spans="1:19" ht="25.5">
      <c r="A30" s="6" t="s">
        <v>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/>
      <c r="J30" s="18"/>
      <c r="K30" s="18"/>
      <c r="L30" s="18"/>
      <c r="M30" s="18"/>
      <c r="N30" s="18"/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19" ht="12.75">
      <c r="A31" s="6" t="s">
        <v>14</v>
      </c>
      <c r="B31" s="18">
        <v>23.003</v>
      </c>
      <c r="C31" s="18">
        <v>21.364</v>
      </c>
      <c r="D31" s="18">
        <v>24.698</v>
      </c>
      <c r="E31" s="18">
        <v>21.735</v>
      </c>
      <c r="F31" s="18">
        <v>14.943</v>
      </c>
      <c r="G31" s="18">
        <f>G27+G29</f>
        <v>10.188</v>
      </c>
      <c r="H31" s="18">
        <f>H27+H29</f>
        <v>6.483</v>
      </c>
      <c r="I31" s="18">
        <f aca="true" t="shared" si="5" ref="I31:S31">I27+I29</f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10.867</v>
      </c>
      <c r="P31" s="18">
        <f t="shared" si="5"/>
        <v>15.93</v>
      </c>
      <c r="Q31" s="18">
        <f t="shared" si="5"/>
        <v>22.229</v>
      </c>
      <c r="R31" s="18">
        <f t="shared" si="5"/>
        <v>22.414</v>
      </c>
      <c r="S31" s="18">
        <f t="shared" si="5"/>
        <v>25.007</v>
      </c>
    </row>
    <row r="32" spans="1:19" ht="12.75">
      <c r="A32" s="7" t="s">
        <v>15</v>
      </c>
      <c r="B32" s="23">
        <v>237540.909</v>
      </c>
      <c r="C32" s="23">
        <v>208484.536</v>
      </c>
      <c r="D32" s="23">
        <v>221118.82500000004</v>
      </c>
      <c r="E32" s="23">
        <v>207237.671</v>
      </c>
      <c r="F32" s="23">
        <v>217315.32200000001</v>
      </c>
      <c r="G32" s="23">
        <f>G13+G22+G24</f>
        <v>201143.552</v>
      </c>
      <c r="H32" s="23">
        <f>H13+H22+H24</f>
        <v>206217.969</v>
      </c>
      <c r="I32" s="23">
        <f aca="true" t="shared" si="6" ref="I32:Q32">I13+I22+I24</f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0</v>
      </c>
      <c r="O32" s="23">
        <f t="shared" si="6"/>
        <v>205328.777</v>
      </c>
      <c r="P32" s="23">
        <f t="shared" si="6"/>
        <v>209582.21300000002</v>
      </c>
      <c r="Q32" s="23">
        <f t="shared" si="6"/>
        <v>228658.85899999997</v>
      </c>
      <c r="R32" s="23">
        <f>R13+R22+R24</f>
        <v>224504.476</v>
      </c>
      <c r="S32" s="23">
        <f>S13+S22+S24</f>
        <v>234831.48600000003</v>
      </c>
    </row>
    <row r="33" spans="1:19" ht="12.75">
      <c r="A33" s="8" t="s">
        <v>7</v>
      </c>
      <c r="B33" s="24">
        <v>5842.0419999999995</v>
      </c>
      <c r="C33" s="24">
        <v>5395.2339999999995</v>
      </c>
      <c r="D33" s="24">
        <v>4202.340999999999</v>
      </c>
      <c r="E33" s="24">
        <v>4311.530000000001</v>
      </c>
      <c r="F33" s="24">
        <v>3913.0570000000002</v>
      </c>
      <c r="G33" s="24">
        <f>G12+G21</f>
        <v>4878.457</v>
      </c>
      <c r="H33" s="24">
        <f>H12+H21</f>
        <v>3324.15</v>
      </c>
      <c r="I33" s="24">
        <f aca="true" t="shared" si="7" ref="I33:S33">I12+I21</f>
        <v>0</v>
      </c>
      <c r="J33" s="24">
        <f t="shared" si="7"/>
        <v>0</v>
      </c>
      <c r="K33" s="24">
        <f t="shared" si="7"/>
        <v>0</v>
      </c>
      <c r="L33" s="24">
        <f t="shared" si="7"/>
        <v>0</v>
      </c>
      <c r="M33" s="24">
        <f t="shared" si="7"/>
        <v>0</v>
      </c>
      <c r="N33" s="24">
        <f t="shared" si="7"/>
        <v>0</v>
      </c>
      <c r="O33" s="24">
        <f t="shared" si="7"/>
        <v>4235.8679999999995</v>
      </c>
      <c r="P33" s="24">
        <f t="shared" si="7"/>
        <v>4443.374</v>
      </c>
      <c r="Q33" s="24">
        <f t="shared" si="7"/>
        <v>4368.438999999999</v>
      </c>
      <c r="R33" s="24">
        <f t="shared" si="7"/>
        <v>4998.656</v>
      </c>
      <c r="S33" s="24">
        <f t="shared" si="7"/>
        <v>5020.312000000001</v>
      </c>
    </row>
    <row r="34" spans="1:19" ht="35.25" customHeight="1">
      <c r="A34" s="21" t="s">
        <v>12</v>
      </c>
      <c r="B34" s="36"/>
      <c r="C34" s="39" t="s">
        <v>11</v>
      </c>
      <c r="D34" s="14"/>
      <c r="F34" s="17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8" ht="33" customHeight="1" hidden="1">
      <c r="A35" s="45" t="s">
        <v>12</v>
      </c>
      <c r="B35" s="45"/>
      <c r="C35" s="19"/>
      <c r="D35" s="16"/>
      <c r="F35" s="48" t="s">
        <v>11</v>
      </c>
      <c r="G35" s="48"/>
      <c r="H35" s="48"/>
    </row>
    <row r="36" ht="12.75">
      <c r="A36" s="29"/>
    </row>
    <row r="37" spans="1:19" ht="15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0"/>
      <c r="O37" s="30"/>
      <c r="P37" s="30"/>
      <c r="Q37" s="30"/>
      <c r="R37" s="30"/>
      <c r="S37" s="30"/>
    </row>
    <row r="38" spans="2:19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40" spans="2:1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2:1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4" ht="12.75">
      <c r="B44" s="11"/>
    </row>
    <row r="45" ht="12.75">
      <c r="F45" t="s">
        <v>16</v>
      </c>
    </row>
    <row r="46" spans="2:1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16</v>
      </c>
      <c r="N46" s="11"/>
      <c r="O46" s="11"/>
      <c r="P46" s="11"/>
      <c r="Q46" s="11"/>
      <c r="R46" s="11"/>
      <c r="S46" s="11"/>
    </row>
    <row r="48" ht="12.75">
      <c r="M48" t="s">
        <v>16</v>
      </c>
    </row>
  </sheetData>
  <sheetProtection/>
  <mergeCells count="6">
    <mergeCell ref="A3:A4"/>
    <mergeCell ref="A35:B35"/>
    <mergeCell ref="F35:H35"/>
    <mergeCell ref="A5:B5"/>
    <mergeCell ref="A14:B14"/>
    <mergeCell ref="A1:Q1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Ракитина Е.В.</cp:lastModifiedBy>
  <cp:lastPrinted>2016-01-13T11:20:52Z</cp:lastPrinted>
  <dcterms:created xsi:type="dcterms:W3CDTF">2009-10-22T06:15:03Z</dcterms:created>
  <dcterms:modified xsi:type="dcterms:W3CDTF">2016-01-18T09:44:37Z</dcterms:modified>
  <cp:category/>
  <cp:version/>
  <cp:contentType/>
  <cp:contentStatus/>
</cp:coreProperties>
</file>