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108" windowWidth="14148" windowHeight="10800" tabRatio="563" activeTab="1"/>
  </bookViews>
  <sheets>
    <sheet name="Мощность 2021" sheetId="1" r:id="rId1"/>
    <sheet name="Эл. энергия 202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0">'Мощность 2021'!$A$1:$M$17</definedName>
    <definedName name="_xlnm.Print_Area" localSheetId="1">'Эл. энергия 2021'!$A$1:$M$52</definedName>
  </definedNames>
  <calcPr fullCalcOnLoad="1"/>
</workbook>
</file>

<file path=xl/sharedStrings.xml><?xml version="1.0" encoding="utf-8"?>
<sst xmlns="http://schemas.openxmlformats.org/spreadsheetml/2006/main" count="120" uniqueCount="42">
  <si>
    <t>Наименование</t>
  </si>
  <si>
    <t>Полезный отпуск, тыс.кВт.ч.</t>
  </si>
  <si>
    <t>прочие+бюджет</t>
  </si>
  <si>
    <t>по сети ВН</t>
  </si>
  <si>
    <t>по сети СН1</t>
  </si>
  <si>
    <t>по сети СН2</t>
  </si>
  <si>
    <t>по сети НН</t>
  </si>
  <si>
    <t>в т.ч. население</t>
  </si>
  <si>
    <t>"Население и потребители, приравненные к населению"</t>
  </si>
  <si>
    <t>Потери э/э</t>
  </si>
  <si>
    <t>Полезный отпуск, МВт</t>
  </si>
  <si>
    <t>О.А. Каменкова</t>
  </si>
  <si>
    <t>Генеральный директор</t>
  </si>
  <si>
    <t>4. Полезный отпуск конечным потребителям</t>
  </si>
  <si>
    <t xml:space="preserve"> </t>
  </si>
  <si>
    <t>ИТОГО по сетям АО "Мончегорские электрические сети"</t>
  </si>
  <si>
    <t>ИТОГО по сетям АО "Оборонэнерго"</t>
  </si>
  <si>
    <t>3. Отпущено потребителям электроэнергии по сетям АО "Оборонэнерго"</t>
  </si>
  <si>
    <t>2. Отпущено потребителям электроэнергии по сетям АО "Мончегорские электрические сети"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</si>
  <si>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</si>
  <si>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</si>
  <si>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</si>
  <si>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</si>
  <si>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</si>
  <si>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</si>
  <si>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</si>
  <si>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</si>
  <si>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</si>
  <si>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</si>
  <si>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</si>
  <si>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</si>
  <si>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сетям  Мурманского филиала ПАО "МРСК Северо-Запада"</t>
  </si>
  <si>
    <t>1. Отпущено потребителям электроэнергии по сетям Мурманского филиала ПАО "МРСК Северо-Запада"</t>
  </si>
  <si>
    <t>4. Отпущено потребителям электроэнергии по сетям АО "Мурманэнергосбыт"</t>
  </si>
  <si>
    <t>ИТОГО по сетям АО "Мурманэнергосбыт"</t>
  </si>
  <si>
    <t>2. Отпущено потребителям электроэнергии по сетям АО "Кольская ГМК"</t>
  </si>
  <si>
    <t>ИТОГО по сетям АО "Кольская ГМК"</t>
  </si>
  <si>
    <t>2. Полезный отпуск конечным потребителям</t>
  </si>
  <si>
    <t>ИТОГО по сетям Мурманского филиала ПАО "МРСК Северо-Запада"</t>
  </si>
  <si>
    <r>
      <t xml:space="preserve">          Информация об объеме полезного отпуска мощности по тарифным группам в разрезе территориальных сетевых организаций по уровням напряжения по месяцам
 </t>
    </r>
    <r>
      <rPr>
        <b/>
        <u val="single"/>
        <sz val="12"/>
        <rFont val="Arial Cyr"/>
        <family val="0"/>
      </rPr>
      <t>за 2021 г.</t>
    </r>
    <r>
      <rPr>
        <b/>
        <sz val="12"/>
        <rFont val="Arial Cyr"/>
        <family val="0"/>
      </rPr>
      <t xml:space="preserve"> 
(п. 45-г ПП РФ от 21.01.2004 №24, в ред. от 30.01.2019) </t>
    </r>
  </si>
  <si>
    <r>
      <t xml:space="preserve">Информация об объеме полезного отпуска электроэнергии по тарифным группам в разрезе территориальных сетевых организаций по уровням напряжения по месяцам
</t>
    </r>
    <r>
      <rPr>
        <b/>
        <u val="single"/>
        <sz val="12"/>
        <rFont val="Arial Cyr"/>
        <family val="0"/>
      </rPr>
      <t xml:space="preserve"> за  2021 г. </t>
    </r>
    <r>
      <rPr>
        <b/>
        <sz val="12"/>
        <rFont val="Arial Cyr"/>
        <family val="0"/>
      </rPr>
      <t xml:space="preserve">
(п. 45-г ПП РФ от 21.01.2004 №24, в ред. от 30.01.2019) </t>
    </r>
  </si>
  <si>
    <t>А.Ю. Евтеев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</si>
</sst>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#,##0.000"/>
    <numFmt numFmtId="176" formatCode="#,##0.0"/>
    <numFmt numFmtId="177" formatCode="#,##0.0000"/>
    <numFmt numFmtId="178" formatCode="#,##0.00000"/>
    <numFmt numFmtId="179" formatCode="#,##0.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i/>
      <sz val="10"/>
      <name val="Arial Cyr"/>
      <family val="0"/>
    </font>
    <font>
      <sz val="12"/>
      <color indexed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u val="single"/>
      <sz val="12"/>
      <name val="Arial Cyr"/>
      <family val="0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32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0" fillId="32" borderId="0" xfId="0" applyFill="1" applyBorder="1" applyAlignment="1">
      <alignment/>
    </xf>
    <xf numFmtId="175" fontId="0" fillId="0" borderId="0" xfId="0" applyNumberFormat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wrapText="1"/>
    </xf>
    <xf numFmtId="175" fontId="3" fillId="0" borderId="10" xfId="0" applyNumberFormat="1" applyFont="1" applyBorder="1" applyAlignment="1">
      <alignment/>
    </xf>
    <xf numFmtId="175" fontId="0" fillId="0" borderId="10" xfId="0" applyNumberFormat="1" applyBorder="1" applyAlignment="1">
      <alignment/>
    </xf>
    <xf numFmtId="0" fontId="2" fillId="0" borderId="12" xfId="0" applyFont="1" applyBorder="1" applyAlignment="1">
      <alignment wrapText="1"/>
    </xf>
    <xf numFmtId="175" fontId="0" fillId="32" borderId="10" xfId="0" applyNumberFormat="1" applyFill="1" applyBorder="1" applyAlignment="1">
      <alignment horizontal="center" vertical="center" wrapText="1"/>
    </xf>
    <xf numFmtId="175" fontId="3" fillId="32" borderId="10" xfId="0" applyNumberFormat="1" applyFont="1" applyFill="1" applyBorder="1" applyAlignment="1">
      <alignment/>
    </xf>
    <xf numFmtId="175" fontId="5" fillId="32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75" fontId="0" fillId="0" borderId="10" xfId="0" applyNumberFormat="1" applyFont="1" applyBorder="1" applyAlignment="1">
      <alignment/>
    </xf>
    <xf numFmtId="175" fontId="0" fillId="0" borderId="10" xfId="0" applyNumberFormat="1" applyFill="1" applyBorder="1" applyAlignment="1">
      <alignment/>
    </xf>
    <xf numFmtId="175" fontId="3" fillId="0" borderId="1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13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8" fillId="0" borderId="0" xfId="0" applyFont="1" applyAlignment="1">
      <alignment/>
    </xf>
    <xf numFmtId="175" fontId="8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75" fontId="3" fillId="0" borderId="0" xfId="0" applyNumberFormat="1" applyFont="1" applyBorder="1" applyAlignment="1">
      <alignment/>
    </xf>
    <xf numFmtId="175" fontId="3" fillId="32" borderId="0" xfId="0" applyNumberFormat="1" applyFont="1" applyFill="1" applyBorder="1" applyAlignment="1">
      <alignment/>
    </xf>
    <xf numFmtId="175" fontId="5" fillId="32" borderId="0" xfId="0" applyNumberFormat="1" applyFont="1" applyFill="1" applyBorder="1" applyAlignment="1">
      <alignment/>
    </xf>
    <xf numFmtId="0" fontId="0" fillId="0" borderId="0" xfId="0" applyAlignment="1" quotePrefix="1">
      <alignment/>
    </xf>
    <xf numFmtId="175" fontId="0" fillId="0" borderId="0" xfId="0" applyNumberFormat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5" fillId="0" borderId="10" xfId="0" applyNumberFormat="1" applyFont="1" applyBorder="1" applyAlignment="1">
      <alignment/>
    </xf>
    <xf numFmtId="175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32" borderId="10" xfId="0" applyFont="1" applyFill="1" applyBorder="1" applyAlignment="1">
      <alignment wrapText="1"/>
    </xf>
    <xf numFmtId="0" fontId="45" fillId="0" borderId="0" xfId="0" applyFont="1" applyAlignment="1">
      <alignment/>
    </xf>
    <xf numFmtId="175" fontId="5" fillId="0" borderId="10" xfId="0" applyNumberFormat="1" applyFont="1" applyBorder="1" applyAlignment="1">
      <alignment horizontal="center"/>
    </xf>
    <xf numFmtId="175" fontId="3" fillId="0" borderId="10" xfId="0" applyNumberFormat="1" applyFont="1" applyBorder="1" applyAlignment="1">
      <alignment horizontal="center"/>
    </xf>
    <xf numFmtId="175" fontId="3" fillId="32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75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3" fillId="33" borderId="10" xfId="0" applyFont="1" applyFill="1" applyBorder="1" applyAlignment="1">
      <alignment wrapText="1"/>
    </xf>
    <xf numFmtId="0" fontId="0" fillId="0" borderId="0" xfId="0" applyFill="1" applyAlignment="1">
      <alignment/>
    </xf>
    <xf numFmtId="175" fontId="4" fillId="0" borderId="0" xfId="0" applyNumberFormat="1" applyFont="1" applyAlignment="1">
      <alignment horizontal="center"/>
    </xf>
    <xf numFmtId="175" fontId="10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32" borderId="16" xfId="0" applyFill="1" applyBorder="1" applyAlignment="1">
      <alignment/>
    </xf>
    <xf numFmtId="0" fontId="3" fillId="0" borderId="17" xfId="0" applyFont="1" applyBorder="1" applyAlignment="1">
      <alignment/>
    </xf>
    <xf numFmtId="175" fontId="3" fillId="0" borderId="16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175" fontId="5" fillId="0" borderId="16" xfId="0" applyNumberFormat="1" applyFont="1" applyBorder="1" applyAlignment="1">
      <alignment horizontal="center"/>
    </xf>
    <xf numFmtId="175" fontId="0" fillId="0" borderId="16" xfId="0" applyNumberFormat="1" applyBorder="1" applyAlignment="1">
      <alignment/>
    </xf>
    <xf numFmtId="0" fontId="3" fillId="0" borderId="17" xfId="0" applyFont="1" applyBorder="1" applyAlignment="1">
      <alignment wrapText="1"/>
    </xf>
    <xf numFmtId="175" fontId="3" fillId="0" borderId="16" xfId="0" applyNumberFormat="1" applyFont="1" applyBorder="1" applyAlignment="1">
      <alignment horizontal="center"/>
    </xf>
    <xf numFmtId="0" fontId="3" fillId="32" borderId="17" xfId="0" applyFont="1" applyFill="1" applyBorder="1" applyAlignment="1">
      <alignment horizontal="left" wrapText="1"/>
    </xf>
    <xf numFmtId="175" fontId="3" fillId="32" borderId="16" xfId="0" applyNumberFormat="1" applyFont="1" applyFill="1" applyBorder="1" applyAlignment="1">
      <alignment horizontal="center"/>
    </xf>
    <xf numFmtId="0" fontId="5" fillId="32" borderId="18" xfId="0" applyFont="1" applyFill="1" applyBorder="1" applyAlignment="1">
      <alignment horizontal="right"/>
    </xf>
    <xf numFmtId="175" fontId="5" fillId="32" borderId="19" xfId="0" applyNumberFormat="1" applyFont="1" applyFill="1" applyBorder="1" applyAlignment="1">
      <alignment/>
    </xf>
    <xf numFmtId="175" fontId="5" fillId="32" borderId="2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5" fontId="0" fillId="0" borderId="0" xfId="0" applyNumberFormat="1" applyBorder="1" applyAlignment="1">
      <alignment vertical="center" textRotation="90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32" borderId="22" xfId="0" applyFont="1" applyFill="1" applyBorder="1" applyAlignment="1">
      <alignment horizontal="left" wrapText="1"/>
    </xf>
    <xf numFmtId="0" fontId="3" fillId="32" borderId="23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32" borderId="24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175" fontId="6" fillId="0" borderId="0" xfId="0" applyNumberFormat="1" applyFont="1" applyBorder="1" applyAlignment="1">
      <alignment wrapText="1"/>
    </xf>
    <xf numFmtId="175" fontId="7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175" fontId="0" fillId="0" borderId="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72;&#1089;&#1095;&#1077;&#1090;%20&#1089;&#1090;&#1086;&#1080;&#1084;&#1086;&#1089;&#1090;&#1080;\2021\01%20&#1103;&#1085;&#1074;&#1072;&#1088;&#1100;\&#1055;&#1088;&#1086;&#1076;&#1072;&#1078;&#1072;%20&#1087;&#1086;%20&#1043;&#1058;&#1055;\&#1071;&#1085;&#1074;&#1072;&#1088;&#1100;%202021%20&#1043;&#1058;&#1055;%2001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72;&#1089;&#1095;&#1077;&#1090;%20&#1089;&#1090;&#1086;&#1080;&#1084;&#1086;&#1089;&#1090;&#1080;\2021\10%20&#1086;&#1082;&#1090;&#1103;&#1073;&#1088;&#1100;\&#1055;&#1088;&#1086;&#1076;&#1072;&#1078;&#1072;%20&#1087;&#1086;%20&#1043;&#1058;&#1055;\&#1054;&#1082;&#1090;&#1103;&#1073;&#1088;&#1100;%202021%20&#1043;&#1058;&#1055;%2010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40;&#1057;&#1063;&#1045;&#1058;%20&#1057;&#1058;&#1054;&#1048;&#1052;&#1054;&#1057;&#1058;&#1048;\2021\11%20&#1085;&#1086;&#1103;&#1073;&#1088;&#1100;\&#1055;&#1088;&#1086;&#1076;&#1072;&#1078;&#1072;%20&#1087;&#1086;%20&#1043;&#1058;&#1055;\&#1053;&#1086;&#1103;&#1073;&#1088;&#1100;%202021%20&#1043;&#1058;&#1055;%2011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72;&#1089;&#1095;&#1077;&#1090;%20&#1089;&#1090;&#1086;&#1080;&#1084;&#1086;&#1089;&#1090;&#1080;\2021\12%20&#1076;&#1077;&#1082;&#1072;&#1073;&#1088;&#1100;\&#1055;&#1088;&#1086;&#1076;&#1072;&#1078;&#1072;%20&#1087;&#1086;%20&#1043;&#1058;&#1055;\&#1044;&#1077;&#1082;&#1072;&#1073;&#1088;&#1100;%202021%20&#1043;&#1058;&#1055;%20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72;&#1089;&#1095;&#1077;&#1090;%20&#1089;&#1090;&#1086;&#1080;&#1084;&#1086;&#1089;&#1090;&#1080;\2021\02%20&#1092;&#1077;&#1074;&#1088;&#1072;&#1083;&#1100;\&#1055;&#1088;&#1086;&#1076;&#1072;&#1078;&#1072;%20&#1087;&#1086;%20&#1043;&#1058;&#1055;\&#1060;&#1077;&#1074;&#1088;&#1072;&#1083;&#1100;%202021%20&#1043;&#1058;&#1055;%20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40;&#1057;&#1063;&#1045;&#1058;%20&#1057;&#1058;&#1054;&#1048;&#1052;&#1054;&#1057;&#1058;&#1048;\2021\03%20&#1084;&#1072;&#1088;&#1090;\&#1055;&#1088;&#1086;&#1076;&#1072;&#1078;&#1072;%20&#1087;&#1086;%20&#1043;&#1058;&#1055;\&#1052;&#1072;&#1088;&#1090;%202021%20&#1043;&#1058;&#1055;%200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72;&#1089;&#1095;&#1077;&#1090;%20&#1089;&#1090;&#1086;&#1080;&#1084;&#1086;&#1089;&#1090;&#1080;\2021\04%20&#1072;&#1087;&#1088;&#1077;&#1083;&#1100;\&#1055;&#1088;&#1086;&#1076;&#1072;&#1078;&#1072;%20&#1087;&#1086;%20&#1043;&#1058;&#1055;\&#1040;&#1087;&#1088;&#1077;&#1083;&#1100;%202021%20&#1043;&#1058;&#1055;%2004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40;&#1057;&#1063;&#1045;&#1058;%20&#1057;&#1058;&#1054;&#1048;&#1052;&#1054;&#1057;&#1058;&#1048;\2021\05%20&#1084;&#1072;&#1081;\&#1055;&#1088;&#1086;&#1076;&#1072;&#1078;&#1072;%20&#1087;&#1086;%20&#1043;&#1058;&#1055;\&#1052;&#1072;&#1081;%202021%20&#1043;&#1058;&#1055;%2005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40;&#1057;&#1063;&#1045;&#1058;%20&#1057;&#1058;&#1054;&#1048;&#1052;&#1054;&#1057;&#1058;&#1048;\2021\06%20&#1080;&#1102;&#1085;&#1100;\&#1055;&#1088;&#1086;&#1076;&#1072;&#1078;&#1072;%20&#1087;&#1086;%20&#1043;&#1058;&#1055;\&#1048;&#1102;&#1085;&#1100;%202021%20&#1043;&#1058;&#1055;%2006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72;&#1089;&#1095;&#1077;&#1090;%20&#1089;&#1090;&#1086;&#1080;&#1084;&#1086;&#1089;&#1090;&#1080;\2021\07%20&#1080;&#1102;&#1083;&#1100;\&#1055;&#1088;&#1086;&#1076;&#1072;&#1078;&#1072;%20&#1087;&#1086;%20&#1043;&#1058;&#1055;\&#1048;&#1102;&#1083;&#1100;%202021%20&#1043;&#1058;&#1055;%2007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40;&#1057;&#1063;&#1045;&#1058;%20&#1057;&#1058;&#1054;&#1048;&#1052;&#1054;&#1057;&#1058;&#1048;\2021\08%20&#1072;&#1074;&#1075;&#1091;&#1089;&#1090;\&#1055;&#1088;&#1086;&#1076;&#1072;&#1078;&#1072;%20&#1087;&#1086;%20&#1043;&#1058;&#1055;\&#1040;&#1074;&#1075;&#1091;&#1089;&#1090;%202021%20&#1043;&#1058;&#1055;%2008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72;&#1089;&#1095;&#1077;&#1090;%20&#1089;&#1090;&#1086;&#1080;&#1084;&#1086;&#1089;&#1090;&#1080;\2021\09%20&#1089;&#1077;&#1085;&#1090;&#1103;&#1073;&#1088;&#1100;\&#1055;&#1088;&#1086;&#1076;&#1072;&#1078;&#1072;%20&#1087;&#1086;%20&#1043;&#1058;&#1055;\&#1057;&#1077;&#1085;&#1090;&#1103;&#1073;&#1088;&#1100;%202021%20&#1043;&#1058;&#1055;%20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пл. СН"/>
      <sheetName val="пл. ПН"/>
      <sheetName val="МЭСбыт"/>
      <sheetName val="Альфа"/>
      <sheetName val="Потери"/>
      <sheetName val="Передача МЭС"/>
      <sheetName val="Баланс МЭС 01"/>
      <sheetName val="Передача МРСК"/>
      <sheetName val="Ст-ть МРСК"/>
      <sheetName val="Рачет аванса МРСК за февраль"/>
      <sheetName val="Потери &quot;сверх&quot; СПБ"/>
      <sheetName val="Январь 2021 ГТП 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"/>
      <sheetName val="пл. СН"/>
      <sheetName val="пл. ПН"/>
      <sheetName val="МЭСбыт"/>
      <sheetName val="Альфа"/>
      <sheetName val="Потери"/>
      <sheetName val="Поступление МЭС"/>
      <sheetName val="Баланс МЭС 10"/>
      <sheetName val="Расчет объема услуг Россети"/>
      <sheetName val="Ст-ть Россети"/>
      <sheetName val="Рачет аванса Россети за ноябрь"/>
      <sheetName val="Потери &quot;сверх&quot; СПБ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  <sheetName val="пл. СН"/>
      <sheetName val="пл. ПН"/>
      <sheetName val="МЭСбыт"/>
      <sheetName val="Альфа"/>
      <sheetName val="Потери"/>
      <sheetName val="Поступление МЭС"/>
      <sheetName val="Баланс МЭС 11"/>
      <sheetName val="Расчет объема услуг Россети"/>
      <sheetName val="Ст-ть Россети"/>
      <sheetName val="Рачет аванса Россети за декабрь"/>
      <sheetName val="Потери &quot;сверх&quot; СПБ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декабрь"/>
      <sheetName val="пл. СН"/>
      <sheetName val="пл. ПН"/>
      <sheetName val="МЭСбыт"/>
      <sheetName val="Альфа"/>
      <sheetName val="Потери"/>
      <sheetName val="Поступление МЭС"/>
      <sheetName val="Баланс МЭС 12"/>
      <sheetName val="Расчет объема услуг Россети"/>
      <sheetName val="Ст-ть Россети"/>
      <sheetName val="Рачет аванса Россети за январь"/>
      <sheetName val="Потери &quot;сверх&quot; СПБ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евраль"/>
      <sheetName val="пл. СН"/>
      <sheetName val="пл. ПН"/>
      <sheetName val="МЭСбыт"/>
      <sheetName val="Альфа"/>
      <sheetName val="Потери"/>
      <sheetName val="Передача МЭС"/>
      <sheetName val="Баланс МЭС 02"/>
      <sheetName val="Передача МРСК"/>
      <sheetName val="Ст-ть МРСК"/>
      <sheetName val="Рачет аванса МРСК за февраль"/>
      <sheetName val="Потери &quot;сверх&quot; СПБ"/>
      <sheetName val="Рачет аванса МРСК за мар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арт"/>
      <sheetName val="пл. СН"/>
      <sheetName val="пл. ПН"/>
      <sheetName val="МЭСбыт"/>
      <sheetName val="Альфа"/>
      <sheetName val="Потери"/>
      <sheetName val="Поступление МЭС"/>
      <sheetName val="Баланс МЭС 03"/>
      <sheetName val="Расчет объема услуг МРСК"/>
      <sheetName val="Ст-ть МРСК"/>
      <sheetName val="Рачет аванса МРСК за апрель"/>
      <sheetName val="Потери &quot;сверх&quot; СПБ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апрель"/>
      <sheetName val="пл. СН"/>
      <sheetName val="пл. ПН"/>
      <sheetName val="МЭСбыт"/>
      <sheetName val="Альфа"/>
      <sheetName val="Потери"/>
      <sheetName val="Поступление МЭС"/>
      <sheetName val="Баланс МЭС 04"/>
      <sheetName val="Расчет объема услуг МРСК"/>
      <sheetName val="Ст-ть МРСК"/>
      <sheetName val="Рачет аванса МРСК за май"/>
      <sheetName val="Потери &quot;сверх&quot; СПБ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ай"/>
      <sheetName val="пл. СН"/>
      <sheetName val="пл. ПН"/>
      <sheetName val="МЭСбыт"/>
      <sheetName val="Альфа"/>
      <sheetName val="Потери"/>
      <sheetName val="Поступление МЭС"/>
      <sheetName val="Баланс МЭС 05"/>
      <sheetName val="Расчет объема услуг МРСК"/>
      <sheetName val="Ст-ть МРСК"/>
      <sheetName val="Рачет аванса МРСК за июнь"/>
      <sheetName val="Потери &quot;сверх&quot; СПБ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пл. СН"/>
      <sheetName val="пл. ПН"/>
      <sheetName val="МЭСбыт"/>
      <sheetName val="Альфа"/>
      <sheetName val="Потери"/>
      <sheetName val="Поступление МЭС"/>
      <sheetName val="Баланс МЭС 06"/>
      <sheetName val="Расчет объема услуг МРСК"/>
      <sheetName val="Ст-ть МРСК"/>
      <sheetName val="Рачет аванса МРСК за июль"/>
      <sheetName val="Потери &quot;сверх&quot; СПБ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юль"/>
      <sheetName val="пл. СН"/>
      <sheetName val="пл. ПН"/>
      <sheetName val="МЭСбыт"/>
      <sheetName val="Альфа"/>
      <sheetName val="Потери"/>
      <sheetName val="Поступление МЭС"/>
      <sheetName val="Баланс МЭС 07"/>
      <sheetName val="Расчет объема услуг МРСК"/>
      <sheetName val="Ст-ть МРСК"/>
      <sheetName val="Рачет аванса МРСК за август"/>
      <sheetName val="Потери &quot;сверх&quot; СПБ"/>
      <sheetName val="Июль 2021 ГТП 0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"/>
      <sheetName val="пл. СН"/>
      <sheetName val="пл. ПН"/>
      <sheetName val="МЭСбыт"/>
      <sheetName val="Альфа"/>
      <sheetName val="Потери"/>
      <sheetName val="Поступление МЭС"/>
      <sheetName val="Баланс МЭС 08"/>
      <sheetName val="Расчет объема услуг МРСК"/>
      <sheetName val="Ст-ть МРСК"/>
      <sheetName val="Рачет аванса МРСК за сентябрь"/>
      <sheetName val="Потери &quot;сверх&quot; СПБ"/>
      <sheetName val="Август 2021 ГТП 0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ентябрь"/>
      <sheetName val="пл. СН"/>
      <sheetName val="пл. ПН"/>
      <sheetName val="МЭСбыт"/>
      <sheetName val="Альфа"/>
      <sheetName val="Потери"/>
      <sheetName val="Поступление МЭС"/>
      <sheetName val="Баланс МЭС 09"/>
      <sheetName val="Расчет объема услуг Россети"/>
      <sheetName val="Ст-ть Россети"/>
      <sheetName val="Рачет аванса Россети за октябрь"/>
      <sheetName val="Потери &quot;сверх&quot; СП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O28"/>
  <sheetViews>
    <sheetView view="pageBreakPreview" zoomScaleSheetLayoutView="100" zoomScalePageLayoutView="0" workbookViewId="0" topLeftCell="A1">
      <pane xSplit="2" ySplit="3" topLeftCell="I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8" sqref="A18:IV18"/>
    </sheetView>
  </sheetViews>
  <sheetFormatPr defaultColWidth="9.00390625" defaultRowHeight="12.75"/>
  <cols>
    <col min="1" max="1" width="43.50390625" style="0" customWidth="1"/>
    <col min="2" max="2" width="14.00390625" style="0" customWidth="1"/>
    <col min="3" max="3" width="14.50390625" style="0" customWidth="1"/>
    <col min="4" max="4" width="15.375" style="0" customWidth="1"/>
    <col min="5" max="5" width="15.50390625" style="0" customWidth="1"/>
    <col min="6" max="6" width="13.625" style="0" customWidth="1"/>
    <col min="7" max="7" width="14.625" style="0" customWidth="1"/>
    <col min="8" max="8" width="13.875" style="0" customWidth="1"/>
    <col min="9" max="9" width="15.375" style="0" customWidth="1"/>
    <col min="10" max="10" width="14.50390625" style="0" customWidth="1"/>
    <col min="11" max="11" width="13.125" style="0" customWidth="1"/>
    <col min="12" max="12" width="13.875" style="0" customWidth="1"/>
    <col min="13" max="13" width="13.625" style="0" customWidth="1"/>
    <col min="14" max="14" width="11.125" style="0" customWidth="1"/>
    <col min="15" max="15" width="10.375" style="0" customWidth="1"/>
  </cols>
  <sheetData>
    <row r="1" spans="1:12" ht="55.5" customHeight="1" thickBot="1">
      <c r="A1" s="76" t="s">
        <v>39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4" ht="12.75" customHeight="1">
      <c r="A2" s="78" t="s">
        <v>0</v>
      </c>
      <c r="B2" s="58" t="s">
        <v>19</v>
      </c>
      <c r="C2" s="58" t="s">
        <v>20</v>
      </c>
      <c r="D2" s="58" t="s">
        <v>21</v>
      </c>
      <c r="E2" s="59" t="s">
        <v>22</v>
      </c>
      <c r="F2" s="59" t="s">
        <v>23</v>
      </c>
      <c r="G2" s="59" t="s">
        <v>24</v>
      </c>
      <c r="H2" s="59" t="s">
        <v>25</v>
      </c>
      <c r="I2" s="59" t="s">
        <v>26</v>
      </c>
      <c r="J2" s="60" t="s">
        <v>27</v>
      </c>
      <c r="K2" s="60" t="s">
        <v>28</v>
      </c>
      <c r="L2" s="60" t="s">
        <v>29</v>
      </c>
      <c r="M2" s="61" t="s">
        <v>30</v>
      </c>
      <c r="N2" s="32"/>
    </row>
    <row r="3" spans="1:14" ht="26.25">
      <c r="A3" s="79"/>
      <c r="B3" s="1" t="s">
        <v>10</v>
      </c>
      <c r="C3" s="1" t="s">
        <v>10</v>
      </c>
      <c r="D3" s="1" t="s">
        <v>10</v>
      </c>
      <c r="E3" s="1" t="s">
        <v>10</v>
      </c>
      <c r="F3" s="1" t="s">
        <v>10</v>
      </c>
      <c r="G3" s="1" t="s">
        <v>10</v>
      </c>
      <c r="H3" s="1" t="s">
        <v>10</v>
      </c>
      <c r="I3" s="1" t="s">
        <v>10</v>
      </c>
      <c r="J3" s="1" t="s">
        <v>10</v>
      </c>
      <c r="K3" s="1" t="s">
        <v>10</v>
      </c>
      <c r="L3" s="1" t="s">
        <v>10</v>
      </c>
      <c r="M3" s="62" t="s">
        <v>10</v>
      </c>
      <c r="N3" s="33"/>
    </row>
    <row r="4" spans="1:14" ht="30.75" customHeight="1">
      <c r="A4" s="83" t="s">
        <v>32</v>
      </c>
      <c r="B4" s="84"/>
      <c r="C4" s="2"/>
      <c r="D4" s="2"/>
      <c r="E4" s="2"/>
      <c r="F4" s="2"/>
      <c r="G4" s="2"/>
      <c r="H4" s="2"/>
      <c r="I4" s="2"/>
      <c r="J4" s="2"/>
      <c r="K4" s="2"/>
      <c r="L4" s="2"/>
      <c r="M4" s="63"/>
      <c r="N4" s="12"/>
    </row>
    <row r="5" spans="1:14" ht="12.75">
      <c r="A5" s="64" t="s">
        <v>2</v>
      </c>
      <c r="B5" s="48">
        <f>SUM(B6:B10)</f>
        <v>234.737</v>
      </c>
      <c r="C5" s="16">
        <f aca="true" t="shared" si="0" ref="C5:M5">SUM(C6:C10)</f>
        <v>232.25399999999996</v>
      </c>
      <c r="D5" s="16">
        <f t="shared" si="0"/>
        <v>201.218</v>
      </c>
      <c r="E5" s="16">
        <f t="shared" si="0"/>
        <v>184.75000000000003</v>
      </c>
      <c r="F5" s="16">
        <f t="shared" si="0"/>
        <v>176.28300000000002</v>
      </c>
      <c r="G5" s="16">
        <f t="shared" si="0"/>
        <v>176.797</v>
      </c>
      <c r="H5" s="16">
        <f t="shared" si="0"/>
        <v>191.00799999999998</v>
      </c>
      <c r="I5" s="16">
        <f t="shared" si="0"/>
        <v>209.503</v>
      </c>
      <c r="J5" s="16">
        <f t="shared" si="0"/>
        <v>215.28699999999998</v>
      </c>
      <c r="K5" s="16">
        <f t="shared" si="0"/>
        <v>222.847</v>
      </c>
      <c r="L5" s="16">
        <f t="shared" si="0"/>
        <v>232.118</v>
      </c>
      <c r="M5" s="65">
        <f t="shared" si="0"/>
        <v>233.762</v>
      </c>
      <c r="N5" s="34"/>
    </row>
    <row r="6" spans="1:15" ht="16.5" customHeight="1">
      <c r="A6" s="66" t="s">
        <v>3</v>
      </c>
      <c r="B6" s="47">
        <v>232.06199999999998</v>
      </c>
      <c r="C6" s="47">
        <v>229.55499999999998</v>
      </c>
      <c r="D6" s="47">
        <v>198.683</v>
      </c>
      <c r="E6" s="47">
        <v>182.42600000000002</v>
      </c>
      <c r="F6" s="47">
        <v>174.113</v>
      </c>
      <c r="G6" s="47">
        <v>175.30700000000002</v>
      </c>
      <c r="H6" s="47">
        <v>189.665</v>
      </c>
      <c r="I6" s="47">
        <v>208.051</v>
      </c>
      <c r="J6" s="47">
        <v>213.296</v>
      </c>
      <c r="K6" s="47">
        <v>220.74800000000002</v>
      </c>
      <c r="L6" s="47">
        <v>229.798</v>
      </c>
      <c r="M6" s="67">
        <v>231.258</v>
      </c>
      <c r="N6" s="80"/>
      <c r="O6" s="37"/>
    </row>
    <row r="7" spans="1:14" ht="12.75">
      <c r="A7" s="66" t="s">
        <v>4</v>
      </c>
      <c r="B7" s="47">
        <v>0.654</v>
      </c>
      <c r="C7" s="47">
        <v>0.6890000000000001</v>
      </c>
      <c r="D7" s="47">
        <v>0.631</v>
      </c>
      <c r="E7" s="47">
        <v>0.562</v>
      </c>
      <c r="F7" s="47">
        <v>0.46499999999999997</v>
      </c>
      <c r="G7" s="47">
        <v>0.33899999999999997</v>
      </c>
      <c r="H7" s="47">
        <v>0.35200000000000004</v>
      </c>
      <c r="I7" s="47">
        <v>0.367</v>
      </c>
      <c r="J7" s="47">
        <v>0.447</v>
      </c>
      <c r="K7" s="47">
        <v>0.487</v>
      </c>
      <c r="L7" s="47">
        <v>0.593</v>
      </c>
      <c r="M7" s="67">
        <v>0.659</v>
      </c>
      <c r="N7" s="80"/>
    </row>
    <row r="8" spans="1:15" ht="12.75">
      <c r="A8" s="66" t="s">
        <v>5</v>
      </c>
      <c r="B8" s="47">
        <v>1.806</v>
      </c>
      <c r="C8" s="47">
        <v>1.79</v>
      </c>
      <c r="D8" s="47">
        <v>1.708</v>
      </c>
      <c r="E8" s="47">
        <v>1.589</v>
      </c>
      <c r="F8" s="47">
        <v>1.5419999999999998</v>
      </c>
      <c r="G8" s="47">
        <v>1.0450000000000002</v>
      </c>
      <c r="H8" s="47">
        <v>0.8860000000000001</v>
      </c>
      <c r="I8" s="47">
        <v>0.9660000000000001</v>
      </c>
      <c r="J8" s="47">
        <v>1.39</v>
      </c>
      <c r="K8" s="47">
        <v>1.434</v>
      </c>
      <c r="L8" s="47">
        <v>1.523</v>
      </c>
      <c r="M8" s="67">
        <v>1.63</v>
      </c>
      <c r="N8" s="80"/>
      <c r="O8" s="37"/>
    </row>
    <row r="9" spans="1:14" ht="12.75">
      <c r="A9" s="66" t="s">
        <v>6</v>
      </c>
      <c r="B9" s="47">
        <v>0.215</v>
      </c>
      <c r="C9" s="47">
        <v>0.22000000000000003</v>
      </c>
      <c r="D9" s="47">
        <v>0.19599999999999998</v>
      </c>
      <c r="E9" s="47">
        <v>0.173</v>
      </c>
      <c r="F9" s="47">
        <v>0.16299999999999998</v>
      </c>
      <c r="G9" s="47">
        <v>0.10600000000000001</v>
      </c>
      <c r="H9" s="47">
        <v>0.10500000000000001</v>
      </c>
      <c r="I9" s="47">
        <v>0.119</v>
      </c>
      <c r="J9" s="47">
        <v>0.154</v>
      </c>
      <c r="K9" s="47">
        <v>0.178</v>
      </c>
      <c r="L9" s="47">
        <v>0.204</v>
      </c>
      <c r="M9" s="67">
        <v>0.215</v>
      </c>
      <c r="N9" s="80"/>
    </row>
    <row r="10" spans="1:14" ht="12.75">
      <c r="A10" s="66" t="s">
        <v>9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68">
        <v>0</v>
      </c>
      <c r="N10" s="80"/>
    </row>
    <row r="11" spans="1:14" ht="26.25">
      <c r="A11" s="69" t="s">
        <v>8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65">
        <v>0</v>
      </c>
      <c r="N11" s="80"/>
    </row>
    <row r="12" spans="1:14" ht="29.25" customHeight="1">
      <c r="A12" s="69" t="s">
        <v>38</v>
      </c>
      <c r="B12" s="48">
        <f>SUM(B6:B11)</f>
        <v>234.737</v>
      </c>
      <c r="C12" s="48">
        <f>SUM(C6:C11)</f>
        <v>232.25399999999996</v>
      </c>
      <c r="D12" s="48">
        <f>SUM(D6:D11)</f>
        <v>201.218</v>
      </c>
      <c r="E12" s="48">
        <f>SUM(E6:E11)</f>
        <v>184.75000000000003</v>
      </c>
      <c r="F12" s="48">
        <f>SUM(F6:F11)</f>
        <v>176.28300000000002</v>
      </c>
      <c r="G12" s="48">
        <f aca="true" t="shared" si="1" ref="G12:M12">SUM(G6:G11)</f>
        <v>176.797</v>
      </c>
      <c r="H12" s="48">
        <f t="shared" si="1"/>
        <v>191.00799999999998</v>
      </c>
      <c r="I12" s="48">
        <f t="shared" si="1"/>
        <v>209.503</v>
      </c>
      <c r="J12" s="48">
        <f t="shared" si="1"/>
        <v>215.28699999999998</v>
      </c>
      <c r="K12" s="48">
        <f t="shared" si="1"/>
        <v>222.847</v>
      </c>
      <c r="L12" s="48">
        <f t="shared" si="1"/>
        <v>232.118</v>
      </c>
      <c r="M12" s="70">
        <f t="shared" si="1"/>
        <v>233.762</v>
      </c>
      <c r="N12" s="80"/>
    </row>
    <row r="13" spans="1:14" ht="26.25">
      <c r="A13" s="71" t="s">
        <v>37</v>
      </c>
      <c r="B13" s="49">
        <f>B12</f>
        <v>234.737</v>
      </c>
      <c r="C13" s="49">
        <f aca="true" t="shared" si="2" ref="C13:M13">C12</f>
        <v>232.25399999999996</v>
      </c>
      <c r="D13" s="49">
        <f t="shared" si="2"/>
        <v>201.218</v>
      </c>
      <c r="E13" s="49">
        <f t="shared" si="2"/>
        <v>184.75000000000003</v>
      </c>
      <c r="F13" s="49">
        <f t="shared" si="2"/>
        <v>176.28300000000002</v>
      </c>
      <c r="G13" s="49">
        <f t="shared" si="2"/>
        <v>176.797</v>
      </c>
      <c r="H13" s="49">
        <f t="shared" si="2"/>
        <v>191.00799999999998</v>
      </c>
      <c r="I13" s="49">
        <f t="shared" si="2"/>
        <v>209.503</v>
      </c>
      <c r="J13" s="49">
        <f t="shared" si="2"/>
        <v>215.28699999999998</v>
      </c>
      <c r="K13" s="49">
        <f t="shared" si="2"/>
        <v>222.847</v>
      </c>
      <c r="L13" s="49">
        <f t="shared" si="2"/>
        <v>232.118</v>
      </c>
      <c r="M13" s="72">
        <f t="shared" si="2"/>
        <v>233.762</v>
      </c>
      <c r="N13" s="35"/>
    </row>
    <row r="14" spans="1:14" ht="18" customHeight="1" thickBot="1">
      <c r="A14" s="73" t="s">
        <v>7</v>
      </c>
      <c r="B14" s="74">
        <f aca="true" t="shared" si="3" ref="B14:G14">B11</f>
        <v>0</v>
      </c>
      <c r="C14" s="74">
        <f t="shared" si="3"/>
        <v>0</v>
      </c>
      <c r="D14" s="74">
        <f t="shared" si="3"/>
        <v>0</v>
      </c>
      <c r="E14" s="74">
        <f t="shared" si="3"/>
        <v>0</v>
      </c>
      <c r="F14" s="74">
        <f t="shared" si="3"/>
        <v>0</v>
      </c>
      <c r="G14" s="74">
        <f t="shared" si="3"/>
        <v>0</v>
      </c>
      <c r="H14" s="74">
        <f aca="true" t="shared" si="4" ref="H14:M14">H11</f>
        <v>0</v>
      </c>
      <c r="I14" s="74">
        <f t="shared" si="4"/>
        <v>0</v>
      </c>
      <c r="J14" s="74">
        <f t="shared" si="4"/>
        <v>0</v>
      </c>
      <c r="K14" s="74">
        <f t="shared" si="4"/>
        <v>0</v>
      </c>
      <c r="L14" s="74">
        <f t="shared" si="4"/>
        <v>0</v>
      </c>
      <c r="M14" s="75">
        <f t="shared" si="4"/>
        <v>0</v>
      </c>
      <c r="N14" s="36"/>
    </row>
    <row r="15" spans="1:8" ht="38.25" customHeight="1" hidden="1">
      <c r="A15" s="81" t="s">
        <v>12</v>
      </c>
      <c r="B15" s="81"/>
      <c r="C15" s="14"/>
      <c r="D15" s="57"/>
      <c r="F15" s="82" t="s">
        <v>11</v>
      </c>
      <c r="G15" s="82"/>
      <c r="H15" s="50"/>
    </row>
    <row r="16" spans="1:13" ht="40.5" customHeight="1">
      <c r="A16" s="26" t="s">
        <v>12</v>
      </c>
      <c r="B16" s="28"/>
      <c r="C16" s="77" t="s">
        <v>41</v>
      </c>
      <c r="D16" s="77"/>
      <c r="F16" s="26"/>
      <c r="M16" s="43"/>
    </row>
    <row r="17" spans="1:5" ht="15">
      <c r="A17" s="9"/>
      <c r="B17" s="11"/>
      <c r="C17" s="11"/>
      <c r="D17" s="11"/>
      <c r="E17" s="11"/>
    </row>
    <row r="18" spans="2:14" s="29" customFormat="1" ht="15"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30"/>
    </row>
    <row r="20" spans="2:6" ht="12.75">
      <c r="B20" s="10"/>
      <c r="C20" s="10"/>
      <c r="D20" s="10"/>
      <c r="E20" s="10"/>
      <c r="F20" s="54"/>
    </row>
    <row r="21" spans="2:14" ht="12.75">
      <c r="B21" s="10"/>
      <c r="C21" s="10"/>
      <c r="D21" s="10"/>
      <c r="E21" s="10"/>
      <c r="F21" s="31"/>
      <c r="G21" s="31"/>
      <c r="H21" s="31"/>
      <c r="I21" s="31"/>
      <c r="J21" s="31"/>
      <c r="K21" s="31"/>
      <c r="L21" s="10"/>
      <c r="M21" s="10"/>
      <c r="N21" s="10"/>
    </row>
    <row r="28" ht="12.75">
      <c r="L28" t="s">
        <v>14</v>
      </c>
    </row>
  </sheetData>
  <sheetProtection/>
  <mergeCells count="7">
    <mergeCell ref="A1:L1"/>
    <mergeCell ref="C16:D16"/>
    <mergeCell ref="A2:A3"/>
    <mergeCell ref="N6:N12"/>
    <mergeCell ref="A15:B15"/>
    <mergeCell ref="F15:G15"/>
    <mergeCell ref="A4:B4"/>
  </mergeCells>
  <printOptions horizontalCentered="1"/>
  <pageMargins left="0" right="0" top="0.5905511811023623" bottom="0" header="0" footer="0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66"/>
  <sheetViews>
    <sheetView tabSelected="1" view="pageBreakPreview" zoomScale="90" zoomScaleSheetLayoutView="90" workbookViewId="0" topLeftCell="A1">
      <pane xSplit="1" ySplit="3" topLeftCell="J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54" sqref="M54"/>
    </sheetView>
  </sheetViews>
  <sheetFormatPr defaultColWidth="9.00390625" defaultRowHeight="12.75"/>
  <cols>
    <col min="1" max="1" width="46.50390625" style="0" customWidth="1"/>
    <col min="2" max="2" width="19.50390625" style="0" customWidth="1"/>
    <col min="3" max="3" width="20.625" style="0" customWidth="1"/>
    <col min="4" max="4" width="18.50390625" style="0" customWidth="1"/>
    <col min="5" max="7" width="16.50390625" style="0" customWidth="1"/>
    <col min="8" max="8" width="18.125" style="0" customWidth="1"/>
    <col min="9" max="13" width="16.50390625" style="0" customWidth="1"/>
    <col min="14" max="14" width="12.50390625" style="0" customWidth="1"/>
    <col min="15" max="15" width="11.50390625" style="0" customWidth="1"/>
    <col min="16" max="16" width="9.50390625" style="0" customWidth="1"/>
    <col min="17" max="17" width="15.00390625" style="0" bestFit="1" customWidth="1"/>
  </cols>
  <sheetData>
    <row r="1" spans="1:13" ht="45" customHeight="1">
      <c r="A1" s="76" t="s">
        <v>40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22"/>
      <c r="M1" s="22"/>
    </row>
    <row r="3" spans="1:13" ht="12.75" customHeight="1">
      <c r="A3" s="85" t="s">
        <v>0</v>
      </c>
      <c r="B3" s="8" t="s">
        <v>19</v>
      </c>
      <c r="C3" s="8" t="s">
        <v>20</v>
      </c>
      <c r="D3" s="8" t="s">
        <v>21</v>
      </c>
      <c r="E3" s="8" t="s">
        <v>22</v>
      </c>
      <c r="F3" s="8" t="s">
        <v>23</v>
      </c>
      <c r="G3" s="8" t="s">
        <v>24</v>
      </c>
      <c r="H3" s="8" t="s">
        <v>25</v>
      </c>
      <c r="I3" s="8" t="s">
        <v>26</v>
      </c>
      <c r="J3" s="42" t="s">
        <v>27</v>
      </c>
      <c r="K3" s="42" t="s">
        <v>28</v>
      </c>
      <c r="L3" s="42" t="s">
        <v>29</v>
      </c>
      <c r="M3" s="42" t="s">
        <v>30</v>
      </c>
    </row>
    <row r="4" spans="1:13" ht="26.25">
      <c r="A4" s="85"/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1</v>
      </c>
      <c r="L4" s="1" t="s">
        <v>1</v>
      </c>
      <c r="M4" s="1" t="s">
        <v>1</v>
      </c>
    </row>
    <row r="5" spans="1:13" ht="28.5" customHeight="1">
      <c r="A5" s="86" t="s">
        <v>32</v>
      </c>
      <c r="B5" s="84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3" t="s">
        <v>2</v>
      </c>
      <c r="B6" s="16">
        <f aca="true" t="shared" si="0" ref="B6:G6">SUM(B7:B11)</f>
        <v>177856.651</v>
      </c>
      <c r="C6" s="16">
        <f t="shared" si="0"/>
        <v>158442.744</v>
      </c>
      <c r="D6" s="16">
        <f t="shared" si="0"/>
        <v>152653.68</v>
      </c>
      <c r="E6" s="16">
        <f t="shared" si="0"/>
        <v>136467.749</v>
      </c>
      <c r="F6" s="16">
        <f t="shared" si="0"/>
        <v>136690.045</v>
      </c>
      <c r="G6" s="16">
        <f t="shared" si="0"/>
        <v>129689.421</v>
      </c>
      <c r="H6" s="16">
        <f aca="true" t="shared" si="1" ref="H6:M6">SUM(H7:H11)</f>
        <v>141564.882</v>
      </c>
      <c r="I6" s="16">
        <f t="shared" si="1"/>
        <v>155605.87399999995</v>
      </c>
      <c r="J6" s="16">
        <f t="shared" si="1"/>
        <v>157936.16099999996</v>
      </c>
      <c r="K6" s="16">
        <f t="shared" si="1"/>
        <v>168135.857</v>
      </c>
      <c r="L6" s="16">
        <f t="shared" si="1"/>
        <v>167028.133</v>
      </c>
      <c r="M6" s="16">
        <f t="shared" si="1"/>
        <v>177315.59</v>
      </c>
    </row>
    <row r="7" spans="1:13" ht="12.75">
      <c r="A7" s="4" t="s">
        <v>3</v>
      </c>
      <c r="B7" s="40">
        <v>170506.749</v>
      </c>
      <c r="C7" s="40">
        <v>151015.111</v>
      </c>
      <c r="D7" s="40">
        <v>145648.884</v>
      </c>
      <c r="E7" s="40">
        <v>130543.903</v>
      </c>
      <c r="F7" s="40">
        <v>131362.209</v>
      </c>
      <c r="G7" s="40">
        <v>125578.348</v>
      </c>
      <c r="H7" s="40">
        <v>137853.364</v>
      </c>
      <c r="I7" s="40">
        <v>151313.743</v>
      </c>
      <c r="J7" s="40">
        <v>152537.887</v>
      </c>
      <c r="K7" s="40">
        <v>162298.601</v>
      </c>
      <c r="L7" s="40">
        <v>160195.336</v>
      </c>
      <c r="M7" s="40">
        <v>169534.49</v>
      </c>
    </row>
    <row r="8" spans="1:13" ht="12.75">
      <c r="A8" s="4" t="s">
        <v>4</v>
      </c>
      <c r="B8" s="40">
        <v>471.65</v>
      </c>
      <c r="C8" s="40">
        <v>451.826</v>
      </c>
      <c r="D8" s="40">
        <v>446.912</v>
      </c>
      <c r="E8" s="40">
        <v>389.59</v>
      </c>
      <c r="F8" s="40">
        <v>340.415</v>
      </c>
      <c r="G8" s="40">
        <v>232.929</v>
      </c>
      <c r="H8" s="40">
        <v>242.866</v>
      </c>
      <c r="I8" s="40">
        <v>255.822</v>
      </c>
      <c r="J8" s="40">
        <v>309.036</v>
      </c>
      <c r="K8" s="40">
        <v>349.824</v>
      </c>
      <c r="L8" s="40">
        <v>414.131</v>
      </c>
      <c r="M8" s="40">
        <v>478.54</v>
      </c>
    </row>
    <row r="9" spans="1:13" ht="12.75">
      <c r="A9" s="4" t="s">
        <v>5</v>
      </c>
      <c r="B9" s="40">
        <v>4341.883</v>
      </c>
      <c r="C9" s="40">
        <v>4264.181</v>
      </c>
      <c r="D9" s="40">
        <v>4146.767</v>
      </c>
      <c r="E9" s="40">
        <v>3446.808</v>
      </c>
      <c r="F9" s="40">
        <v>3309.22</v>
      </c>
      <c r="G9" s="40">
        <v>2481.775</v>
      </c>
      <c r="H9" s="40">
        <v>2193.601</v>
      </c>
      <c r="I9" s="40">
        <v>2622.254</v>
      </c>
      <c r="J9" s="40">
        <v>3277.803</v>
      </c>
      <c r="K9" s="40">
        <v>3518.431</v>
      </c>
      <c r="L9" s="40">
        <v>3942.304</v>
      </c>
      <c r="M9" s="40">
        <v>4381.753</v>
      </c>
    </row>
    <row r="10" spans="1:13" ht="12.75">
      <c r="A10" s="4" t="s">
        <v>6</v>
      </c>
      <c r="B10" s="40">
        <v>2536.369</v>
      </c>
      <c r="C10" s="40">
        <v>2711.626</v>
      </c>
      <c r="D10" s="40">
        <v>2411.117</v>
      </c>
      <c r="E10" s="40">
        <v>2087.448</v>
      </c>
      <c r="F10" s="40">
        <v>1678.201</v>
      </c>
      <c r="G10" s="40">
        <v>1396.369</v>
      </c>
      <c r="H10" s="40">
        <v>1275.051</v>
      </c>
      <c r="I10" s="40">
        <v>1414.055</v>
      </c>
      <c r="J10" s="40">
        <v>1811.435</v>
      </c>
      <c r="K10" s="40">
        <v>1969.001</v>
      </c>
      <c r="L10" s="40">
        <v>2476.362</v>
      </c>
      <c r="M10" s="40">
        <v>2920.807</v>
      </c>
    </row>
    <row r="11" spans="1:14" ht="12.75">
      <c r="A11" s="4" t="s">
        <v>9</v>
      </c>
      <c r="B11" s="41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44"/>
    </row>
    <row r="12" spans="1:13" ht="26.25" customHeight="1">
      <c r="A12" s="5" t="s">
        <v>8</v>
      </c>
      <c r="B12" s="16">
        <v>5450.43</v>
      </c>
      <c r="C12" s="16">
        <v>5338.687</v>
      </c>
      <c r="D12" s="16">
        <v>4357.83</v>
      </c>
      <c r="E12" s="16">
        <v>4264.476</v>
      </c>
      <c r="F12" s="16">
        <v>3885.142</v>
      </c>
      <c r="G12" s="16">
        <v>3447.632</v>
      </c>
      <c r="H12" s="16">
        <v>3308.747</v>
      </c>
      <c r="I12" s="16">
        <v>3877.011</v>
      </c>
      <c r="J12" s="16">
        <v>4098.304</v>
      </c>
      <c r="K12" s="16">
        <v>4134.552</v>
      </c>
      <c r="L12" s="16">
        <v>4838.727</v>
      </c>
      <c r="M12" s="16">
        <v>5777.626</v>
      </c>
    </row>
    <row r="13" spans="1:17" ht="27" customHeight="1">
      <c r="A13" s="53" t="s">
        <v>31</v>
      </c>
      <c r="B13" s="16">
        <f>SUM(B7:B12)</f>
        <v>183307.081</v>
      </c>
      <c r="C13" s="16">
        <f>SUM(C7:C12)</f>
        <v>163781.431</v>
      </c>
      <c r="D13" s="16">
        <f aca="true" t="shared" si="2" ref="D13:I13">SUM(D7:D12)</f>
        <v>157011.50999999998</v>
      </c>
      <c r="E13" s="16">
        <f t="shared" si="2"/>
        <v>140732.225</v>
      </c>
      <c r="F13" s="16">
        <f t="shared" si="2"/>
        <v>140575.187</v>
      </c>
      <c r="G13" s="16">
        <f t="shared" si="2"/>
        <v>133137.053</v>
      </c>
      <c r="H13" s="16">
        <f t="shared" si="2"/>
        <v>144873.62900000002</v>
      </c>
      <c r="I13" s="16">
        <f t="shared" si="2"/>
        <v>159482.88499999995</v>
      </c>
      <c r="J13" s="16">
        <f>SUM(J7:J12)</f>
        <v>162034.46499999997</v>
      </c>
      <c r="K13" s="16">
        <f>SUM(K7:K12)</f>
        <v>172270.40899999999</v>
      </c>
      <c r="L13" s="16">
        <f>SUM(L7:L12)</f>
        <v>171866.86000000002</v>
      </c>
      <c r="M13" s="16">
        <f>SUM(M7:M12)</f>
        <v>183093.216</v>
      </c>
      <c r="N13" s="13"/>
      <c r="O13" s="13"/>
      <c r="P13" s="13"/>
      <c r="Q13" s="13"/>
    </row>
    <row r="14" spans="1:13" ht="29.25" customHeight="1">
      <c r="A14" s="86" t="s">
        <v>35</v>
      </c>
      <c r="B14" s="84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2.75">
      <c r="A15" s="3" t="s">
        <v>2</v>
      </c>
      <c r="B15" s="25">
        <f aca="true" t="shared" si="3" ref="B15:M15">SUM(B16:B20)</f>
        <v>42.364</v>
      </c>
      <c r="C15" s="25">
        <f t="shared" si="3"/>
        <v>39.538</v>
      </c>
      <c r="D15" s="25">
        <f t="shared" si="3"/>
        <v>39.288</v>
      </c>
      <c r="E15" s="25">
        <f t="shared" si="3"/>
        <v>32.913</v>
      </c>
      <c r="F15" s="25">
        <f t="shared" si="3"/>
        <v>31.031</v>
      </c>
      <c r="G15" s="25">
        <f t="shared" si="3"/>
        <v>24.159</v>
      </c>
      <c r="H15" s="25">
        <f t="shared" si="3"/>
        <v>24.19</v>
      </c>
      <c r="I15" s="25">
        <f t="shared" si="3"/>
        <v>30.179</v>
      </c>
      <c r="J15" s="25">
        <f t="shared" si="3"/>
        <v>29.938</v>
      </c>
      <c r="K15" s="25">
        <f t="shared" si="3"/>
        <v>33.877</v>
      </c>
      <c r="L15" s="25">
        <f t="shared" si="3"/>
        <v>37.738</v>
      </c>
      <c r="M15" s="25">
        <f t="shared" si="3"/>
        <v>42.262</v>
      </c>
    </row>
    <row r="16" spans="1:13" ht="12.75">
      <c r="A16" s="4" t="s">
        <v>3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3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</row>
    <row r="17" spans="1:13" ht="12.75">
      <c r="A17" s="4" t="s">
        <v>4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</row>
    <row r="18" spans="1:14" ht="12.75">
      <c r="A18" s="4" t="s">
        <v>5</v>
      </c>
      <c r="B18" s="41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46"/>
    </row>
    <row r="19" spans="1:13" ht="12.75">
      <c r="A19" s="4" t="s">
        <v>6</v>
      </c>
      <c r="B19" s="41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</row>
    <row r="20" spans="1:13" ht="12.75">
      <c r="A20" s="4" t="s">
        <v>9</v>
      </c>
      <c r="B20" s="39">
        <v>42.364</v>
      </c>
      <c r="C20" s="39">
        <v>39.538</v>
      </c>
      <c r="D20" s="39">
        <v>39.288</v>
      </c>
      <c r="E20" s="39">
        <v>32.913</v>
      </c>
      <c r="F20" s="39">
        <v>31.031</v>
      </c>
      <c r="G20" s="39">
        <v>24.159</v>
      </c>
      <c r="H20" s="39">
        <v>24.19</v>
      </c>
      <c r="I20" s="39">
        <v>30.179</v>
      </c>
      <c r="J20" s="39">
        <v>29.938</v>
      </c>
      <c r="K20" s="39">
        <v>33.877</v>
      </c>
      <c r="L20" s="39">
        <v>37.738</v>
      </c>
      <c r="M20" s="39">
        <v>42.262</v>
      </c>
    </row>
    <row r="21" spans="1:13" ht="25.5" customHeight="1">
      <c r="A21" s="5" t="s">
        <v>8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</row>
    <row r="22" spans="1:14" ht="12.75">
      <c r="A22" s="53" t="s">
        <v>36</v>
      </c>
      <c r="B22" s="25">
        <f aca="true" t="shared" si="4" ref="B22:M22">SUM(B16:B21)</f>
        <v>42.364</v>
      </c>
      <c r="C22" s="25">
        <f t="shared" si="4"/>
        <v>39.538</v>
      </c>
      <c r="D22" s="25">
        <f t="shared" si="4"/>
        <v>39.288</v>
      </c>
      <c r="E22" s="25">
        <f t="shared" si="4"/>
        <v>32.913</v>
      </c>
      <c r="F22" s="25">
        <f t="shared" si="4"/>
        <v>31.031</v>
      </c>
      <c r="G22" s="25">
        <f t="shared" si="4"/>
        <v>24.159</v>
      </c>
      <c r="H22" s="25">
        <f t="shared" si="4"/>
        <v>24.19</v>
      </c>
      <c r="I22" s="25">
        <f t="shared" si="4"/>
        <v>30.179</v>
      </c>
      <c r="J22" s="25">
        <f t="shared" si="4"/>
        <v>29.938</v>
      </c>
      <c r="K22" s="25">
        <f t="shared" si="4"/>
        <v>33.877</v>
      </c>
      <c r="L22" s="25">
        <f t="shared" si="4"/>
        <v>37.738</v>
      </c>
      <c r="M22" s="25">
        <f t="shared" si="4"/>
        <v>42.262</v>
      </c>
      <c r="N22" s="13"/>
    </row>
    <row r="23" spans="1:13" ht="29.25" customHeight="1">
      <c r="A23" s="86" t="s">
        <v>18</v>
      </c>
      <c r="B23" s="84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2.75">
      <c r="A24" s="3" t="s">
        <v>2</v>
      </c>
      <c r="B24" s="25">
        <f aca="true" t="shared" si="5" ref="B24:G24">SUM(B25:B29)</f>
        <v>809.152</v>
      </c>
      <c r="C24" s="25">
        <f t="shared" si="5"/>
        <v>307.41700000000185</v>
      </c>
      <c r="D24" s="25">
        <f t="shared" si="5"/>
        <v>1303.316</v>
      </c>
      <c r="E24" s="25">
        <f t="shared" si="5"/>
        <v>399.59</v>
      </c>
      <c r="F24" s="25">
        <f t="shared" si="5"/>
        <v>710.315</v>
      </c>
      <c r="G24" s="25">
        <f t="shared" si="5"/>
        <v>278.631</v>
      </c>
      <c r="H24" s="25">
        <f aca="true" t="shared" si="6" ref="H24:M24">SUM(H25:H29)</f>
        <v>645.872</v>
      </c>
      <c r="I24" s="25">
        <f t="shared" si="6"/>
        <v>757.821</v>
      </c>
      <c r="J24" s="25">
        <f t="shared" si="6"/>
        <v>391.206</v>
      </c>
      <c r="K24" s="25">
        <f t="shared" si="6"/>
        <v>1297.536</v>
      </c>
      <c r="L24" s="25">
        <f t="shared" si="6"/>
        <v>826.125</v>
      </c>
      <c r="M24" s="25">
        <f t="shared" si="6"/>
        <v>786.014</v>
      </c>
    </row>
    <row r="25" spans="1:13" ht="12.75">
      <c r="A25" s="4" t="s">
        <v>3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3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</row>
    <row r="26" spans="1:13" ht="12.75">
      <c r="A26" s="4" t="s">
        <v>4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</row>
    <row r="27" spans="1:14" ht="12.75">
      <c r="A27" s="4" t="s">
        <v>5</v>
      </c>
      <c r="B27" s="41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46"/>
    </row>
    <row r="28" spans="1:13" ht="12.75">
      <c r="A28" s="4" t="s">
        <v>6</v>
      </c>
      <c r="B28" s="41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</row>
    <row r="29" spans="1:13" ht="12.75">
      <c r="A29" s="4" t="s">
        <v>9</v>
      </c>
      <c r="B29" s="39">
        <v>809.152</v>
      </c>
      <c r="C29" s="39">
        <v>307.41700000000185</v>
      </c>
      <c r="D29" s="39">
        <v>1303.316</v>
      </c>
      <c r="E29" s="39">
        <v>399.59</v>
      </c>
      <c r="F29" s="39">
        <v>710.315</v>
      </c>
      <c r="G29" s="39">
        <v>278.631</v>
      </c>
      <c r="H29" s="39">
        <v>645.872</v>
      </c>
      <c r="I29" s="39">
        <v>757.821</v>
      </c>
      <c r="J29" s="39">
        <v>391.206</v>
      </c>
      <c r="K29" s="39">
        <v>1297.536</v>
      </c>
      <c r="L29" s="39">
        <v>826.125</v>
      </c>
      <c r="M29" s="39">
        <v>786.014</v>
      </c>
    </row>
    <row r="30" spans="1:13" ht="25.5" customHeight="1">
      <c r="A30" s="5" t="s">
        <v>8</v>
      </c>
      <c r="B30" s="41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</row>
    <row r="31" spans="1:14" ht="26.25">
      <c r="A31" s="53" t="s">
        <v>15</v>
      </c>
      <c r="B31" s="25">
        <f aca="true" t="shared" si="7" ref="B31:G31">SUM(B25:B30)</f>
        <v>809.152</v>
      </c>
      <c r="C31" s="25">
        <f t="shared" si="7"/>
        <v>307.41700000000185</v>
      </c>
      <c r="D31" s="25">
        <f t="shared" si="7"/>
        <v>1303.316</v>
      </c>
      <c r="E31" s="25">
        <f t="shared" si="7"/>
        <v>399.59</v>
      </c>
      <c r="F31" s="25">
        <f t="shared" si="7"/>
        <v>710.315</v>
      </c>
      <c r="G31" s="25">
        <f t="shared" si="7"/>
        <v>278.631</v>
      </c>
      <c r="H31" s="25">
        <f aca="true" t="shared" si="8" ref="H31:M31">SUM(H25:H30)</f>
        <v>645.872</v>
      </c>
      <c r="I31" s="25">
        <f t="shared" si="8"/>
        <v>757.821</v>
      </c>
      <c r="J31" s="25">
        <f t="shared" si="8"/>
        <v>391.206</v>
      </c>
      <c r="K31" s="25">
        <f t="shared" si="8"/>
        <v>1297.536</v>
      </c>
      <c r="L31" s="25">
        <f t="shared" si="8"/>
        <v>826.125</v>
      </c>
      <c r="M31" s="25">
        <f t="shared" si="8"/>
        <v>786.014</v>
      </c>
      <c r="N31" s="13"/>
    </row>
    <row r="32" spans="1:13" ht="26.25">
      <c r="A32" s="45" t="s">
        <v>17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2.75">
      <c r="A33" s="3" t="s">
        <v>2</v>
      </c>
      <c r="B33" s="16">
        <f aca="true" t="shared" si="9" ref="B33:M33">SUM(B34:B38)</f>
        <v>3.803</v>
      </c>
      <c r="C33" s="16">
        <f t="shared" si="9"/>
        <v>3.565</v>
      </c>
      <c r="D33" s="16">
        <f t="shared" si="9"/>
        <v>3.364</v>
      </c>
      <c r="E33" s="16">
        <f t="shared" si="9"/>
        <v>2.273</v>
      </c>
      <c r="F33" s="16">
        <f t="shared" si="9"/>
        <v>1.693</v>
      </c>
      <c r="G33" s="16">
        <f t="shared" si="9"/>
        <v>0.375</v>
      </c>
      <c r="H33" s="16">
        <f t="shared" si="9"/>
        <v>0.347</v>
      </c>
      <c r="I33" s="16">
        <f t="shared" si="9"/>
        <v>0.652</v>
      </c>
      <c r="J33" s="16">
        <f t="shared" si="9"/>
        <v>1.478</v>
      </c>
      <c r="K33" s="16">
        <f t="shared" si="9"/>
        <v>2.133</v>
      </c>
      <c r="L33" s="16">
        <f t="shared" si="9"/>
        <v>2.802</v>
      </c>
      <c r="M33" s="16">
        <f t="shared" si="9"/>
        <v>3.722</v>
      </c>
    </row>
    <row r="34" spans="1:13" ht="12.75">
      <c r="A34" s="4" t="s">
        <v>3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</row>
    <row r="35" spans="1:13" ht="12.75">
      <c r="A35" s="4" t="s">
        <v>4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</row>
    <row r="36" spans="1:13" ht="12.75">
      <c r="A36" s="4" t="s">
        <v>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</row>
    <row r="37" spans="1:13" ht="12.75">
      <c r="A37" s="4" t="s">
        <v>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</row>
    <row r="38" spans="1:14" ht="12.75">
      <c r="A38" s="4" t="s">
        <v>9</v>
      </c>
      <c r="B38" s="40">
        <v>3.803</v>
      </c>
      <c r="C38" s="40">
        <v>3.565</v>
      </c>
      <c r="D38" s="40">
        <v>3.364</v>
      </c>
      <c r="E38" s="40">
        <v>2.273</v>
      </c>
      <c r="F38" s="40">
        <v>1.693</v>
      </c>
      <c r="G38" s="40">
        <v>0.375</v>
      </c>
      <c r="H38" s="40">
        <v>0.347</v>
      </c>
      <c r="I38" s="40">
        <v>0.652</v>
      </c>
      <c r="J38" s="40">
        <v>1.478</v>
      </c>
      <c r="K38" s="40">
        <v>2.133</v>
      </c>
      <c r="L38" s="40">
        <v>2.802</v>
      </c>
      <c r="M38" s="40">
        <v>3.722</v>
      </c>
      <c r="N38" s="44"/>
    </row>
    <row r="39" spans="1:13" ht="24" customHeight="1">
      <c r="A39" s="5" t="s">
        <v>8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</row>
    <row r="40" spans="1:14" ht="12.75">
      <c r="A40" s="53" t="s">
        <v>16</v>
      </c>
      <c r="B40" s="16">
        <f aca="true" t="shared" si="10" ref="B40:M40">SUM(B34:B39)</f>
        <v>3.803</v>
      </c>
      <c r="C40" s="16">
        <f t="shared" si="10"/>
        <v>3.565</v>
      </c>
      <c r="D40" s="16">
        <f t="shared" si="10"/>
        <v>3.364</v>
      </c>
      <c r="E40" s="16">
        <f t="shared" si="10"/>
        <v>2.273</v>
      </c>
      <c r="F40" s="16">
        <f t="shared" si="10"/>
        <v>1.693</v>
      </c>
      <c r="G40" s="16">
        <f t="shared" si="10"/>
        <v>0.375</v>
      </c>
      <c r="H40" s="16">
        <f t="shared" si="10"/>
        <v>0.347</v>
      </c>
      <c r="I40" s="16">
        <f t="shared" si="10"/>
        <v>0.652</v>
      </c>
      <c r="J40" s="16">
        <f t="shared" si="10"/>
        <v>1.478</v>
      </c>
      <c r="K40" s="16">
        <f t="shared" si="10"/>
        <v>2.133</v>
      </c>
      <c r="L40" s="16">
        <f t="shared" si="10"/>
        <v>2.802</v>
      </c>
      <c r="M40" s="16">
        <f t="shared" si="10"/>
        <v>3.722</v>
      </c>
      <c r="N40" s="13"/>
    </row>
    <row r="41" spans="1:13" ht="26.25">
      <c r="A41" s="45" t="s">
        <v>33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2.75">
      <c r="A42" s="3" t="s">
        <v>2</v>
      </c>
      <c r="B42" s="16">
        <f aca="true" t="shared" si="11" ref="B42:M42">SUM(B43:B47)</f>
        <v>14.308</v>
      </c>
      <c r="C42" s="16">
        <f t="shared" si="11"/>
        <v>12.875</v>
      </c>
      <c r="D42" s="16">
        <f t="shared" si="11"/>
        <v>13.015</v>
      </c>
      <c r="E42" s="16">
        <f t="shared" si="11"/>
        <v>10.758</v>
      </c>
      <c r="F42" s="16">
        <f t="shared" si="11"/>
        <v>9.909</v>
      </c>
      <c r="G42" s="16">
        <f t="shared" si="11"/>
        <v>8.2</v>
      </c>
      <c r="H42" s="16">
        <f t="shared" si="11"/>
        <v>8.893</v>
      </c>
      <c r="I42" s="16">
        <f t="shared" si="11"/>
        <v>10.953</v>
      </c>
      <c r="J42" s="16">
        <f t="shared" si="11"/>
        <v>10.183</v>
      </c>
      <c r="K42" s="16">
        <f t="shared" si="11"/>
        <v>11.493</v>
      </c>
      <c r="L42" s="16">
        <f t="shared" si="11"/>
        <v>12.779</v>
      </c>
      <c r="M42" s="16">
        <f t="shared" si="11"/>
        <v>14.686</v>
      </c>
    </row>
    <row r="43" spans="1:13" ht="12.75">
      <c r="A43" s="4" t="s">
        <v>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</row>
    <row r="44" spans="1:13" ht="12.75">
      <c r="A44" s="4" t="s">
        <v>4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</row>
    <row r="45" spans="1:13" ht="12.75">
      <c r="A45" s="4" t="s">
        <v>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</row>
    <row r="46" spans="1:13" ht="12.75">
      <c r="A46" s="4" t="s">
        <v>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</row>
    <row r="47" spans="1:14" ht="12.75">
      <c r="A47" s="4" t="s">
        <v>9</v>
      </c>
      <c r="B47" s="40">
        <v>14.308</v>
      </c>
      <c r="C47" s="40">
        <v>12.875</v>
      </c>
      <c r="D47" s="40">
        <v>13.015</v>
      </c>
      <c r="E47" s="40">
        <v>10.758</v>
      </c>
      <c r="F47" s="40">
        <v>9.909</v>
      </c>
      <c r="G47" s="40">
        <v>8.2</v>
      </c>
      <c r="H47" s="40">
        <v>8.893</v>
      </c>
      <c r="I47" s="40">
        <v>10.953</v>
      </c>
      <c r="J47" s="40">
        <v>10.183</v>
      </c>
      <c r="K47" s="40">
        <v>11.493</v>
      </c>
      <c r="L47" s="40">
        <v>12.779</v>
      </c>
      <c r="M47" s="40">
        <v>14.686</v>
      </c>
      <c r="N47" s="44"/>
    </row>
    <row r="48" spans="1:13" ht="24" customHeight="1">
      <c r="A48" s="5" t="s">
        <v>8</v>
      </c>
      <c r="B48" s="17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</row>
    <row r="49" spans="1:14" ht="12.75">
      <c r="A49" s="53" t="s">
        <v>34</v>
      </c>
      <c r="B49" s="16">
        <f aca="true" t="shared" si="12" ref="B49:M49">SUM(B43:B48)</f>
        <v>14.308</v>
      </c>
      <c r="C49" s="16">
        <f t="shared" si="12"/>
        <v>12.875</v>
      </c>
      <c r="D49" s="16">
        <f t="shared" si="12"/>
        <v>13.015</v>
      </c>
      <c r="E49" s="16">
        <f t="shared" si="12"/>
        <v>10.758</v>
      </c>
      <c r="F49" s="16">
        <f t="shared" si="12"/>
        <v>9.909</v>
      </c>
      <c r="G49" s="16">
        <f t="shared" si="12"/>
        <v>8.2</v>
      </c>
      <c r="H49" s="16">
        <f t="shared" si="12"/>
        <v>8.893</v>
      </c>
      <c r="I49" s="16">
        <f t="shared" si="12"/>
        <v>10.953</v>
      </c>
      <c r="J49" s="16">
        <f t="shared" si="12"/>
        <v>10.183</v>
      </c>
      <c r="K49" s="16">
        <f t="shared" si="12"/>
        <v>11.493</v>
      </c>
      <c r="L49" s="16">
        <f t="shared" si="12"/>
        <v>12.779</v>
      </c>
      <c r="M49" s="16">
        <f t="shared" si="12"/>
        <v>14.686</v>
      </c>
      <c r="N49" s="13"/>
    </row>
    <row r="50" spans="1:14" ht="12.75">
      <c r="A50" s="6" t="s">
        <v>13</v>
      </c>
      <c r="B50" s="20">
        <f>B13+B22+B31+B40+B49</f>
        <v>184176.708</v>
      </c>
      <c r="C50" s="20">
        <f aca="true" t="shared" si="13" ref="C50:M50">C13+C22+C31+C40+C49</f>
        <v>164144.82600000003</v>
      </c>
      <c r="D50" s="20">
        <f t="shared" si="13"/>
        <v>158370.493</v>
      </c>
      <c r="E50" s="20">
        <f t="shared" si="13"/>
        <v>141177.759</v>
      </c>
      <c r="F50" s="20">
        <f t="shared" si="13"/>
        <v>141328.135</v>
      </c>
      <c r="G50" s="20">
        <f t="shared" si="13"/>
        <v>133448.41800000003</v>
      </c>
      <c r="H50" s="20">
        <f t="shared" si="13"/>
        <v>145552.93100000004</v>
      </c>
      <c r="I50" s="20">
        <f t="shared" si="13"/>
        <v>160282.48999999996</v>
      </c>
      <c r="J50" s="20">
        <f t="shared" si="13"/>
        <v>162467.26999999996</v>
      </c>
      <c r="K50" s="20">
        <f t="shared" si="13"/>
        <v>173615.44799999997</v>
      </c>
      <c r="L50" s="20">
        <f t="shared" si="13"/>
        <v>172746.30400000003</v>
      </c>
      <c r="M50" s="20">
        <f t="shared" si="13"/>
        <v>183939.89999999997</v>
      </c>
      <c r="N50" s="13"/>
    </row>
    <row r="51" spans="1:13" ht="12.75">
      <c r="A51" s="7" t="s">
        <v>7</v>
      </c>
      <c r="B51" s="21">
        <f>B12+B21+B30+B39+B48</f>
        <v>5450.43</v>
      </c>
      <c r="C51" s="21">
        <f aca="true" t="shared" si="14" ref="C51:M51">C12+C21+C30+C39+C48</f>
        <v>5338.687</v>
      </c>
      <c r="D51" s="21">
        <f t="shared" si="14"/>
        <v>4357.83</v>
      </c>
      <c r="E51" s="21">
        <f>E12+E21+E30+E39+E48</f>
        <v>4264.476</v>
      </c>
      <c r="F51" s="21">
        <f t="shared" si="14"/>
        <v>3885.142</v>
      </c>
      <c r="G51" s="21">
        <f t="shared" si="14"/>
        <v>3447.632</v>
      </c>
      <c r="H51" s="21">
        <f t="shared" si="14"/>
        <v>3308.747</v>
      </c>
      <c r="I51" s="21">
        <f t="shared" si="14"/>
        <v>3877.011</v>
      </c>
      <c r="J51" s="21">
        <f t="shared" si="14"/>
        <v>4098.304</v>
      </c>
      <c r="K51" s="21">
        <f t="shared" si="14"/>
        <v>4134.552</v>
      </c>
      <c r="L51" s="21">
        <f t="shared" si="14"/>
        <v>4838.727</v>
      </c>
      <c r="M51" s="21">
        <f t="shared" si="14"/>
        <v>5777.626</v>
      </c>
    </row>
    <row r="52" spans="1:13" ht="35.25" customHeight="1">
      <c r="A52" s="18" t="s">
        <v>12</v>
      </c>
      <c r="B52" s="27"/>
      <c r="C52" s="50" t="s">
        <v>41</v>
      </c>
      <c r="D52" s="38"/>
      <c r="F52" s="15"/>
      <c r="G52" s="18"/>
      <c r="H52" s="18"/>
      <c r="I52" s="15"/>
      <c r="J52" s="15"/>
      <c r="K52" s="15"/>
      <c r="L52" s="15"/>
      <c r="M52" s="43"/>
    </row>
    <row r="53" spans="1:8" ht="33" customHeight="1" hidden="1">
      <c r="A53" s="81" t="s">
        <v>12</v>
      </c>
      <c r="B53" s="81"/>
      <c r="C53" s="88"/>
      <c r="D53" s="57"/>
      <c r="F53" s="87" t="s">
        <v>11</v>
      </c>
      <c r="G53" s="87"/>
      <c r="H53" s="87"/>
    </row>
    <row r="54" spans="1:13" s="57" customFormat="1" ht="15" customHeight="1">
      <c r="A54" s="89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spans="1:13" s="57" customFormat="1" ht="15">
      <c r="A55" s="90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</row>
    <row r="56" spans="1:13" s="57" customFormat="1" ht="12.75">
      <c r="A56" s="92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</row>
    <row r="57" spans="2:13" s="57" customFormat="1" ht="12.75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</row>
    <row r="58" spans="2:13" s="57" customFormat="1" ht="12.75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</row>
    <row r="59" spans="2:13" s="57" customFormat="1" ht="12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ht="12.75">
      <c r="B60" s="13"/>
    </row>
    <row r="61" spans="2:7" ht="12.75">
      <c r="B61" s="51"/>
      <c r="G61" s="13"/>
    </row>
    <row r="62" spans="2:6" ht="12.75">
      <c r="B62" s="51"/>
      <c r="F62" t="s">
        <v>14</v>
      </c>
    </row>
    <row r="63" spans="2:13" ht="12.75">
      <c r="B63" s="5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6" ht="12.75">
      <c r="B66" s="52"/>
    </row>
  </sheetData>
  <sheetProtection/>
  <mergeCells count="7">
    <mergeCell ref="A1:K1"/>
    <mergeCell ref="A3:A4"/>
    <mergeCell ref="A5:B5"/>
    <mergeCell ref="A23:B23"/>
    <mergeCell ref="A53:B53"/>
    <mergeCell ref="F53:H53"/>
    <mergeCell ref="A14:B14"/>
  </mergeCells>
  <printOptions horizontalCentered="1"/>
  <pageMargins left="0" right="0" top="0.3937007874015748" bottom="0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Касаткина Лариса Юрьевна</cp:lastModifiedBy>
  <cp:lastPrinted>2022-01-10T09:03:16Z</cp:lastPrinted>
  <dcterms:created xsi:type="dcterms:W3CDTF">2009-10-22T06:15:03Z</dcterms:created>
  <dcterms:modified xsi:type="dcterms:W3CDTF">2022-01-10T09:03:18Z</dcterms:modified>
  <cp:category/>
  <cp:version/>
  <cp:contentType/>
  <cp:contentStatus/>
</cp:coreProperties>
</file>